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tabRatio="598" activeTab="0"/>
  </bookViews>
  <sheets>
    <sheet name="PMS 19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<sst xmlns="http://schemas.openxmlformats.org/spreadsheetml/2006/main" count="119" uniqueCount="91">
  <si>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>2014151-&gt;Д 30-83/31.07.2014 ГЛОБАЛ КОНСУЛТИНГ ЕООД
 Оптимизиране информ.с-ма за отпадъци -Нови модули на национална инф.с-ма за отпадъци и поддръжка Срок 8м от скл.договора.</t>
  </si>
  <si>
    <t>2014152-&gt;Д 30-84/31.07.2014 ГЛОБАЛ КОНСУЛТИНГ ЕООД
 Оптимизация на информ.с-ма за отпадъци, да осигури гаранционната и поддръжка Срок 12м.от датата на подписване на договора.</t>
  </si>
  <si>
    <t>2014153-&gt;Д 30-85/31.07.2014 КОНТИНЕО ЕООД 
Оптимизация на информ.с-ма за отпадъци -Разраб.информ.с-ма позволяваща отчитане и контрол на наредбата за излезлите от употреба МПС и да осигури гаранционната и поддръжка. Срок 10м от датата на подписване на договора</t>
  </si>
  <si>
    <t>2014175-&gt;Д 32-7/01.09.2014 ОБЕДИНЕНИЕ ЕКО ИНВЕСТ
 Закриване и рекултивация на депо за твърди битови отпадъци на гр.Дебелец, Община Велико Търново Срок до изпълнение на всички дейности.</t>
  </si>
  <si>
    <t>2014176-&gt;Д 30-102/01.09.2014 ОБЕДИНЕНИЕ ЕКО ИНВЕСТ
 Закриване и рекултивация на депо за твърди битови отпадъци на гр.Келифарево, Община Велико Търново Срок до изп.на всички дейности</t>
  </si>
  <si>
    <t>2014178-&gt;Д 32-8/04.09.2014 ОБЕДИНЕНИЕ ЕКО ЕМСТРОЙ ДЗЗД 
Рекултивация депо за твърди битови отпадъци на гр.Ботевград Срок 4м. от дата подписване Протокол 2 за техн.рекултивация изгр.и мониторинг съор.; 3г. за биол.рекултивация</t>
  </si>
  <si>
    <t>2014182-&gt;Д 30-113/17.09.2014 КОНСУЛТАНТИ ЗА ОЦЕНКА 
НА ВОДНИТЕ РУСУРСИ ДЗЗД Оценка на натиска и въздействието в/у подземните води от изм.на климата и оценка на нал.на вода за ик.сектори Срок 16м от дата Д. А/218520;1-218520;2-145600;3-145680 чл.41 ЗОП</t>
  </si>
  <si>
    <t>2014183-&gt;Д 30-106/12.09.2014 КОНСОРЦИУМ АКВА ЕНВ
 Проучване и оценка на химическото състояние на повърхностните води Срок 13м. А-572400;1-763200 5М;2-190800 11М;3-381600 13М. чл.41/74 ЗОП</t>
  </si>
  <si>
    <t>2014184-&gt;Д 30-107/15.09.2014 ДЗЗЗ СИ ЕКО ЕИ
 Актуал.на типологията и класификац.с-ма за оценка на повърхностните водни тела от категории-река, езеро и преходни води в периода на първия ПУРБ А 30%;1- 5м-30%;2-12м-20%;3-7м 20% Срок не повече от 24м чл.41/74 ЗОП</t>
  </si>
  <si>
    <t>2014185-&gt;Д 30-108/15.09.2014 ОБЕДИНЕНИЕ УПРАВЛЕНИЕ НА
 ОТПАДЪЦИТЕ НАРЪЧНИК 2014 Подобряване на общинския капацитет и разработване на програми за управление на отпадъците Срок 5м . чл.41/74 ЗОП</t>
  </si>
  <si>
    <t>2014186-&gt;Д 30-109/15.09.2014 ОБЕДИНЕНИ ИКОНОМИЧЕСКИ 
АНАЛИЗИ ПУРБ 2014 Икономически анализ на водоползването за периода 2008-2012 и прогнози до 2021 Срок 14м ;чл41/74 ЗОП</t>
  </si>
  <si>
    <t>2014187-&gt;Д 32-9/15.09.2014 ТЕХНО-ЕНЕРДЖИ ООД 
Закриване и рекултивация на депо за отпадъци на територията на община Поморие Срок 4 м за изграждане на мониторинговите съоръжения 3 г за биол.рекуртивация чл.41/74 от ЗОП</t>
  </si>
  <si>
    <t>2014188-&gt;Д 32-10/15.09.2014 ОБЕДИНЕНИЕ ЕКО ЕМСТРОЙ ДЗЗД 
Рекултивация на старо сметище Мездра - с.Брусен Срок 4м за изгр.мониторинговите съор. 3г.- биологична рекултивация чл.41 във вр.чл.74 ЗОП</t>
  </si>
  <si>
    <t>2014189-&gt;Д 30-112/15.09.2014 ИБЕИ-ЕВРО КОНСУЛТ
 Проучване и оценка на въздействието на дифузните източници на замърсяване в/у състоянието на повърхностните води Срок 12м А-175320; 1-175320;2-116880 3-116880 чл.41/74 ЗОП</t>
  </si>
  <si>
    <t>2014190-&gt;Д 30-110/15.09.2014 АКВАХИМ АД
 Изготвяне на методика за определяне на масовия товар от обектите, формиращи отпадни води Срок 5м чл.92а,ал.7 във вр.чл.41,т.1 ЗОП А-35640;1-47520;2-35640</t>
  </si>
  <si>
    <t>2014191-&gt;Д 30-111/15.09.2014 АКВАХИМ АД
 Изготвяне на методика относно инвентаризацията на емисиите, заустванията и загубите на приоритетни вещества и някои др.замърсители Срок 5м А-35640/47520/35040 чл.92а, ал.7 във вр. чл.41а,т.1 ЗОП</t>
  </si>
  <si>
    <t>Всичко :</t>
  </si>
  <si>
    <t>§§10-20</t>
  </si>
  <si>
    <t>§§53-01</t>
  </si>
  <si>
    <t>§§53-09</t>
  </si>
  <si>
    <t>§§52-06</t>
  </si>
  <si>
    <t>Строително-монтажни работи и инжинеринг за обект "Регионален център за управление на отпадъците - Кърджали I и II етап .Изпълнител "Арма строй" ДЗЗД</t>
  </si>
  <si>
    <t>трансфер</t>
  </si>
  <si>
    <t>Наименование и местонахождение на обекта</t>
  </si>
  <si>
    <t>Стойност на обекта</t>
  </si>
  <si>
    <t>Сума по заявление за 2015г. по ЗДБРБ чрез ПУДООС</t>
  </si>
  <si>
    <t xml:space="preserve">Усвоени средства до момента </t>
  </si>
  <si>
    <t>№ по ред</t>
  </si>
  <si>
    <t>1.</t>
  </si>
  <si>
    <t>2.</t>
  </si>
  <si>
    <t>3.</t>
  </si>
  <si>
    <t>4.</t>
  </si>
  <si>
    <t>Приложение 1</t>
  </si>
  <si>
    <t>Проекти по бивша ИСПА мярка 2000/BG/16/P/PE/002</t>
  </si>
  <si>
    <t>Стойност на договора</t>
  </si>
  <si>
    <t xml:space="preserve">параграф от ЕБК </t>
  </si>
  <si>
    <t xml:space="preserve">изплатено към
31.12.2014г. </t>
  </si>
  <si>
    <t>Подлежащи на плащане средства през 2015г.</t>
  </si>
  <si>
    <t>Подлежащи на плащане средства пред 2016г.</t>
  </si>
  <si>
    <t>Предмет на договора</t>
  </si>
  <si>
    <t xml:space="preserve"> Договори на МОСВ в рамките на Публична Инвестиционна програма "Растеж и устойчиво развитие на регионите" за 2015 и 2016 г.</t>
  </si>
  <si>
    <t xml:space="preserve">Години на стр-во </t>
  </si>
  <si>
    <t>2015-2017</t>
  </si>
  <si>
    <t>2015-2016</t>
  </si>
  <si>
    <t>2015- 2017</t>
  </si>
  <si>
    <t>2004-2015</t>
  </si>
  <si>
    <t>Одобрени за финансиране екологични обекти, със средства от трансфера по ЗДБРБ за 2015 г. в размер на 40 млн.лв. по решение на УС на ПУДООС от 26.02.2015г.</t>
  </si>
  <si>
    <t>Срок за Период за докладване и отстраняване на дефекти* (месеци)</t>
  </si>
  <si>
    <t>ДДС 20%</t>
  </si>
  <si>
    <r>
      <rPr>
        <b/>
        <sz val="10"/>
        <rFont val="Arial"/>
        <family val="2"/>
      </rPr>
      <t>Планирани договори за строителство</t>
    </r>
  </si>
  <si>
    <r>
      <rPr>
        <b/>
        <sz val="10"/>
        <rFont val="Arial"/>
        <family val="2"/>
      </rPr>
      <t>Прогнозна стойност на поръчката в лева (без ДДС)</t>
    </r>
  </si>
  <si>
    <r>
      <rPr>
        <sz val="10"/>
        <rFont val="Arial"/>
        <family val="2"/>
      </rPr>
      <t>18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</si>
  <si>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</si>
  <si>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12</t>
    </r>
  </si>
  <si>
    <r>
      <rPr>
        <b/>
        <sz val="10"/>
        <rFont val="Arial"/>
        <family val="2"/>
      </rPr>
      <t>2</t>
    </r>
  </si>
  <si>
    <r>
      <rPr>
        <b/>
        <sz val="10"/>
        <rFont val="Arial"/>
        <family val="2"/>
      </rPr>
      <t>Планирани договори за строителен и авторски надзор</t>
    </r>
  </si>
  <si>
    <r>
      <rPr>
        <b/>
        <sz val="10"/>
        <rFont val="Arial"/>
        <family val="2"/>
      </rPr>
      <t>Срок за изпълнение в съответствие с договора за строителство</t>
    </r>
  </si>
  <si>
    <r>
      <rPr>
        <sz val="10"/>
        <rFont val="Arial"/>
        <family val="2"/>
      </rPr>
      <t>Упражняване на инвеститорски контрол при закриване и рекултивация на 5 (пет) съществуващи сметища в област Монтана и област Габрово - лот 1 Берковица</t>
    </r>
  </si>
  <si>
    <r>
      <rPr>
        <sz val="10"/>
        <rFont val="Arial"/>
        <family val="2"/>
      </rPr>
      <t>21</t>
    </r>
  </si>
  <si>
    <r>
      <rPr>
        <sz val="10"/>
        <rFont val="Arial"/>
        <family val="2"/>
      </rPr>
      <t>Упражняване на инвеститорски контрол при закриване и рекултивация на 5 (пет) съществуващи сметища в област Монтана и област Габрово- лот 2 Севлиево</t>
    </r>
  </si>
  <si>
    <r>
      <rPr>
        <sz val="10"/>
        <rFont val="Arial"/>
        <family val="2"/>
      </rPr>
      <t>15</t>
    </r>
  </si>
  <si>
    <r>
      <rPr>
        <sz val="10"/>
        <rFont val="Arial"/>
        <family val="2"/>
      </rPr>
      <t>26</t>
    </r>
  </si>
  <si>
    <r>
      <rPr>
        <sz val="10"/>
        <rFont val="Arial"/>
        <family val="2"/>
      </rPr>
      <t>Авторски надзор - за 4 депа в Севлиево</t>
    </r>
  </si>
  <si>
    <r>
      <rPr>
        <b/>
        <sz val="9"/>
        <rFont val="Arial"/>
        <family val="2"/>
      </rPr>
      <t>Срок за изпълне ние на строите лството (месеци)</t>
    </r>
  </si>
  <si>
    <t>Прогнозна стойност на поръчката в лева (без ДДС)</t>
  </si>
  <si>
    <t>А.</t>
  </si>
  <si>
    <t>Б.</t>
  </si>
  <si>
    <t>5.</t>
  </si>
  <si>
    <t>6.</t>
  </si>
  <si>
    <t>Всичко А. и Б. с ДДС</t>
  </si>
  <si>
    <t>Сума в лв. по решение на УС от 26.02.2015г. (в лв.)</t>
  </si>
  <si>
    <t>Сума в лв. по решение на УС от 26.02.2015г.  (в лв.)</t>
  </si>
  <si>
    <t>Сума по решение на УС от 26.02.2015г.  (в лв.)</t>
  </si>
  <si>
    <r>
      <rPr>
        <b/>
        <sz val="10"/>
        <color indexed="8"/>
        <rFont val="Arial"/>
        <family val="2"/>
      </rPr>
      <t xml:space="preserve">Забележка </t>
    </r>
    <r>
      <rPr>
        <sz val="10"/>
        <color indexed="8"/>
        <rFont val="Arial"/>
        <family val="2"/>
      </rPr>
      <t>: При реализиране на икономии от провеждането на обществените поръчки на одобрените проекти, ще бъде обсъдено включване на проекти (след пълното им окомплектоване) от резервен списък, както и нужния финансов ресурс за следващ период за проектите по Публичната инвестиционна програма „Растеж и устойчиво развитие на регионите“.</t>
    </r>
  </si>
  <si>
    <t>Всичко А. без ДДС:</t>
  </si>
  <si>
    <t>Всичко Б. без ДДС:</t>
  </si>
  <si>
    <t>Общо А. и Б. без ДДС</t>
  </si>
  <si>
    <r>
      <rPr>
        <b/>
        <sz val="10"/>
        <rFont val="Arial"/>
        <family val="2"/>
      </rPr>
      <t xml:space="preserve">Общ. Бургас, обл. Бургас </t>
    </r>
    <r>
      <rPr>
        <sz val="10"/>
        <rFont val="Arial"/>
        <family val="2"/>
      </rPr>
      <t>-  „Тестване на  иновативна технология за третиране и оползотворяване на битови отпадъци в различни режими на работа (обработка на свеж битов отпадък, обработка на депониран битов отпадък и обработка на остатъчна фракция след сепариране на смесен битов отпадък)“ на Община Бургас.</t>
    </r>
  </si>
  <si>
    <r>
      <rPr>
        <b/>
        <sz val="10"/>
        <rFont val="Arial"/>
        <family val="2"/>
      </rPr>
      <t>Общ. Пазарджик, обл. Пазарджик</t>
    </r>
    <r>
      <rPr>
        <sz val="10"/>
        <rFont val="Arial"/>
        <family val="2"/>
      </rPr>
      <t xml:space="preserve"> - ,,Регионално депо за неопасни отпадъци от регион Пазарджик – I-ва клетка и съпътстваща инфраструктура“. </t>
    </r>
  </si>
  <si>
    <r>
      <rPr>
        <b/>
        <sz val="10"/>
        <rFont val="Arial"/>
        <family val="2"/>
      </rPr>
      <t xml:space="preserve">Общ. Златица, обл. София  </t>
    </r>
    <r>
      <rPr>
        <sz val="10"/>
        <rFont val="Arial"/>
        <family val="2"/>
      </rPr>
      <t xml:space="preserve">- “Депо за санитарно депониране на твърди битови за общини Челопеч, Пирдоп и Златица – актуализация“. </t>
    </r>
  </si>
  <si>
    <t>I.</t>
  </si>
  <si>
    <t>II.</t>
  </si>
  <si>
    <t>III.</t>
  </si>
  <si>
    <t>Обща сума I+II+III:</t>
  </si>
  <si>
    <r>
      <rPr>
        <sz val="10"/>
        <rFont val="Arial"/>
        <family val="2"/>
      </rPr>
      <t>Закриване и рекултивация на 5 (пет) съществуващи сметища, разположени на територията на област Монтана и област Габрово -</t>
    </r>
    <r>
      <rPr>
        <b/>
        <sz val="10"/>
        <rFont val="Arial"/>
        <family val="2"/>
      </rPr>
      <t xml:space="preserve"> лот 1 Берковица</t>
    </r>
  </si>
  <si>
    <r>
      <t>Закриване и рекултивaция на 5 (пет) съществуващи сметища, разположени на територията на област Монтана и област Габрово -</t>
    </r>
    <r>
      <rPr>
        <b/>
        <sz val="10"/>
        <rFont val="Arial"/>
        <family val="2"/>
      </rPr>
      <t xml:space="preserve"> лот 2 -4 сметища в Севлиево</t>
    </r>
  </si>
  <si>
    <t>Закриване и рекултивация на общинско депо за неопасни отпадъци в землището на гр. Дряново, област Габрово</t>
  </si>
  <si>
    <t>Авторски надзор - за депо Дряново, Габрово</t>
  </si>
  <si>
    <t>Строителен надзор при закриване и рекултивация на общинско депо за неопасни отпадъци в землището на гр. Дряново, област Габрово</t>
  </si>
  <si>
    <t>Авторски надзор - депо в Берковица, Монтана</t>
  </si>
  <si>
    <r>
      <rPr>
        <b/>
        <sz val="10"/>
        <rFont val="Arial"/>
        <family val="2"/>
      </rPr>
      <t>Общ. Пловдив обл. Пловдив</t>
    </r>
    <r>
      <rPr>
        <sz val="10"/>
        <rFont val="Arial"/>
        <family val="2"/>
      </rPr>
      <t xml:space="preserve"> - „Депо за неопасни отпадъци, с. Шишманци, община Раковски - етап II ". Комплексно разрешително за „Депо за неопасни отпадъци с Инсталация за биологично разграждане по закрит способ"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</si>
</sst>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#,##0;[Red]#,##0"/>
    <numFmt numFmtId="178" formatCode="#,##0.00;[Red]#,##0.00"/>
    <numFmt numFmtId="179" formatCode="#,##0.00\ _л_в_."/>
    <numFmt numFmtId="180" formatCode="#,##0.0"/>
    <numFmt numFmtId="181" formatCode="#,##0.00\ &quot;лв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3" fontId="51" fillId="0" borderId="0" xfId="0" applyNumberFormat="1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2" fontId="3" fillId="33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3" fontId="52" fillId="0" borderId="10" xfId="0" applyNumberFormat="1" applyFont="1" applyBorder="1" applyAlignment="1">
      <alignment horizontal="center"/>
    </xf>
    <xf numFmtId="3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/>
    </xf>
    <xf numFmtId="3" fontId="52" fillId="0" borderId="10" xfId="0" applyNumberFormat="1" applyFont="1" applyFill="1" applyBorder="1" applyAlignment="1">
      <alignment wrapText="1"/>
    </xf>
    <xf numFmtId="3" fontId="52" fillId="33" borderId="1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3" fontId="52" fillId="0" borderId="10" xfId="0" applyNumberFormat="1" applyFont="1" applyBorder="1" applyAlignment="1">
      <alignment/>
    </xf>
    <xf numFmtId="2" fontId="52" fillId="33" borderId="10" xfId="0" applyNumberFormat="1" applyFont="1" applyFill="1" applyBorder="1" applyAlignment="1" applyProtection="1">
      <alignment horizontal="right" wrapText="1"/>
      <protection/>
    </xf>
    <xf numFmtId="2" fontId="3" fillId="33" borderId="10" xfId="0" applyNumberFormat="1" applyFont="1" applyFill="1" applyBorder="1" applyAlignment="1" applyProtection="1">
      <alignment horizontal="right" wrapText="1"/>
      <protection/>
    </xf>
    <xf numFmtId="3" fontId="5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right"/>
      <protection/>
    </xf>
    <xf numFmtId="3" fontId="54" fillId="0" borderId="10" xfId="0" applyNumberFormat="1" applyFont="1" applyBorder="1" applyAlignment="1">
      <alignment horizontal="center" wrapText="1"/>
    </xf>
    <xf numFmtId="3" fontId="55" fillId="0" borderId="10" xfId="0" applyNumberFormat="1" applyFont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3" fontId="53" fillId="0" borderId="0" xfId="0" applyNumberFormat="1" applyFont="1" applyAlignment="1">
      <alignment horizontal="right"/>
    </xf>
    <xf numFmtId="3" fontId="53" fillId="4" borderId="10" xfId="0" applyNumberFormat="1" applyFont="1" applyFill="1" applyBorder="1" applyAlignment="1">
      <alignment/>
    </xf>
    <xf numFmtId="3" fontId="53" fillId="4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3" fontId="53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54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1" fillId="4" borderId="10" xfId="0" applyNumberFormat="1" applyFont="1" applyFill="1" applyBorder="1" applyAlignment="1">
      <alignment horizontal="center"/>
    </xf>
    <xf numFmtId="179" fontId="52" fillId="0" borderId="0" xfId="0" applyNumberFormat="1" applyFont="1" applyAlignment="1">
      <alignment/>
    </xf>
    <xf numFmtId="179" fontId="3" fillId="0" borderId="0" xfId="0" applyNumberFormat="1" applyFont="1" applyAlignment="1" applyProtection="1">
      <alignment horizontal="center"/>
      <protection/>
    </xf>
    <xf numFmtId="179" fontId="2" fillId="33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 applyProtection="1">
      <alignment horizontal="right"/>
      <protection/>
    </xf>
    <xf numFmtId="179" fontId="53" fillId="0" borderId="10" xfId="0" applyNumberFormat="1" applyFont="1" applyFill="1" applyBorder="1" applyAlignment="1">
      <alignment horizontal="center" vertical="center" wrapText="1"/>
    </xf>
    <xf numFmtId="179" fontId="52" fillId="33" borderId="10" xfId="0" applyNumberFormat="1" applyFont="1" applyFill="1" applyBorder="1" applyAlignment="1">
      <alignment horizontal="right"/>
    </xf>
    <xf numFmtId="179" fontId="52" fillId="0" borderId="10" xfId="0" applyNumberFormat="1" applyFont="1" applyFill="1" applyBorder="1" applyAlignment="1">
      <alignment horizontal="right"/>
    </xf>
    <xf numFmtId="179" fontId="53" fillId="4" borderId="10" xfId="0" applyNumberFormat="1" applyFont="1" applyFill="1" applyBorder="1" applyAlignment="1">
      <alignment horizontal="right"/>
    </xf>
    <xf numFmtId="179" fontId="51" fillId="0" borderId="0" xfId="0" applyNumberFormat="1" applyFont="1" applyAlignment="1">
      <alignment/>
    </xf>
    <xf numFmtId="179" fontId="52" fillId="0" borderId="10" xfId="0" applyNumberFormat="1" applyFont="1" applyBorder="1" applyAlignment="1">
      <alignment horizontal="center" vertical="center" wrapText="1"/>
    </xf>
    <xf numFmtId="179" fontId="52" fillId="0" borderId="10" xfId="0" applyNumberFormat="1" applyFont="1" applyBorder="1" applyAlignment="1">
      <alignment horizontal="right"/>
    </xf>
    <xf numFmtId="179" fontId="52" fillId="4" borderId="10" xfId="0" applyNumberFormat="1" applyFont="1" applyFill="1" applyBorder="1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179" fontId="52" fillId="0" borderId="10" xfId="0" applyNumberFormat="1" applyFont="1" applyFill="1" applyBorder="1" applyAlignment="1">
      <alignment/>
    </xf>
    <xf numFmtId="179" fontId="52" fillId="4" borderId="1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 wrapText="1"/>
    </xf>
    <xf numFmtId="179" fontId="3" fillId="0" borderId="0" xfId="0" applyNumberFormat="1" applyFont="1" applyAlignment="1" applyProtection="1">
      <alignment/>
      <protection/>
    </xf>
    <xf numFmtId="179" fontId="2" fillId="4" borderId="10" xfId="0" applyNumberFormat="1" applyFont="1" applyFill="1" applyBorder="1" applyAlignment="1" applyProtection="1">
      <alignment horizontal="center" vertical="center" wrapText="1"/>
      <protection/>
    </xf>
    <xf numFmtId="179" fontId="52" fillId="4" borderId="0" xfId="0" applyNumberFormat="1" applyFont="1" applyFill="1" applyAlignment="1">
      <alignment/>
    </xf>
    <xf numFmtId="181" fontId="3" fillId="33" borderId="10" xfId="0" applyNumberFormat="1" applyFont="1" applyFill="1" applyBorder="1" applyAlignment="1" applyProtection="1">
      <alignment horizontal="right"/>
      <protection/>
    </xf>
    <xf numFmtId="179" fontId="53" fillId="0" borderId="0" xfId="0" applyNumberFormat="1" applyFont="1" applyFill="1" applyBorder="1" applyAlignment="1">
      <alignment horizontal="right"/>
    </xf>
    <xf numFmtId="3" fontId="53" fillId="34" borderId="10" xfId="0" applyNumberFormat="1" applyFont="1" applyFill="1" applyBorder="1" applyAlignment="1">
      <alignment horizontal="center"/>
    </xf>
    <xf numFmtId="3" fontId="53" fillId="34" borderId="10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justify" vertical="center" wrapText="1"/>
    </xf>
    <xf numFmtId="179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79" fontId="3" fillId="4" borderId="12" xfId="0" applyNumberFormat="1" applyFont="1" applyFill="1" applyBorder="1" applyAlignment="1" applyProtection="1">
      <alignment horizontal="center" wrapText="1"/>
      <protection/>
    </xf>
    <xf numFmtId="3" fontId="51" fillId="0" borderId="0" xfId="0" applyNumberFormat="1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justify" vertical="center" wrapText="1"/>
      <protection/>
    </xf>
    <xf numFmtId="3" fontId="52" fillId="0" borderId="11" xfId="0" applyNumberFormat="1" applyFont="1" applyFill="1" applyBorder="1" applyAlignment="1">
      <alignment/>
    </xf>
    <xf numFmtId="3" fontId="53" fillId="34" borderId="13" xfId="0" applyNumberFormat="1" applyFont="1" applyFill="1" applyBorder="1" applyAlignment="1">
      <alignment horizontal="center"/>
    </xf>
    <xf numFmtId="3" fontId="53" fillId="4" borderId="13" xfId="0" applyNumberFormat="1" applyFont="1" applyFill="1" applyBorder="1" applyAlignment="1">
      <alignment/>
    </xf>
    <xf numFmtId="3" fontId="52" fillId="4" borderId="13" xfId="0" applyNumberFormat="1" applyFont="1" applyFill="1" applyBorder="1" applyAlignment="1">
      <alignment/>
    </xf>
    <xf numFmtId="3" fontId="52" fillId="4" borderId="13" xfId="0" applyNumberFormat="1" applyFont="1" applyFill="1" applyBorder="1" applyAlignment="1">
      <alignment horizontal="center"/>
    </xf>
    <xf numFmtId="2" fontId="52" fillId="4" borderId="13" xfId="0" applyNumberFormat="1" applyFont="1" applyFill="1" applyBorder="1" applyAlignment="1">
      <alignment/>
    </xf>
    <xf numFmtId="179" fontId="2" fillId="4" borderId="14" xfId="0" applyNumberFormat="1" applyFont="1" applyFill="1" applyBorder="1" applyAlignment="1" applyProtection="1">
      <alignment horizontal="center" wrapText="1"/>
      <protection/>
    </xf>
    <xf numFmtId="3" fontId="51" fillId="0" borderId="15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57" fillId="0" borderId="0" xfId="0" applyNumberFormat="1" applyFont="1" applyAlignment="1">
      <alignment horizontal="center" wrapText="1"/>
    </xf>
    <xf numFmtId="0" fontId="57" fillId="0" borderId="0" xfId="0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5" fillId="0" borderId="0" xfId="0" applyFont="1" applyAlignment="1">
      <alignment wrapText="1"/>
    </xf>
    <xf numFmtId="3" fontId="53" fillId="0" borderId="12" xfId="0" applyNumberFormat="1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52" fillId="0" borderId="0" xfId="0" applyNumberFormat="1" applyFont="1" applyAlignment="1">
      <alignment wrapText="1"/>
    </xf>
    <xf numFmtId="0" fontId="52" fillId="0" borderId="0" xfId="0" applyFont="1" applyAlignment="1">
      <alignment wrapText="1"/>
    </xf>
    <xf numFmtId="3" fontId="52" fillId="4" borderId="12" xfId="0" applyNumberFormat="1" applyFont="1" applyFill="1" applyBorder="1" applyAlignment="1">
      <alignment wrapText="1"/>
    </xf>
    <xf numFmtId="3" fontId="52" fillId="4" borderId="10" xfId="0" applyNumberFormat="1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4" fillId="0" borderId="0" xfId="0" applyFont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4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30" zoomScaleNormal="130" zoomScalePageLayoutView="0" workbookViewId="0" topLeftCell="B1">
      <selection activeCell="B8" sqref="B8"/>
    </sheetView>
  </sheetViews>
  <sheetFormatPr defaultColWidth="9.140625" defaultRowHeight="15"/>
  <cols>
    <col min="1" max="1" width="4.140625" style="2" customWidth="1"/>
    <col min="2" max="2" width="56.8515625" style="1" customWidth="1"/>
    <col min="3" max="3" width="16.8515625" style="1" customWidth="1"/>
    <col min="4" max="4" width="11.7109375" style="2" customWidth="1"/>
    <col min="5" max="5" width="13.28125" style="1" customWidth="1"/>
    <col min="6" max="6" width="16.7109375" style="51" customWidth="1"/>
    <col min="7" max="7" width="16.140625" style="51" customWidth="1"/>
    <col min="8" max="8" width="27.7109375" style="1" customWidth="1"/>
    <col min="9" max="9" width="9.140625" style="1" customWidth="1"/>
    <col min="10" max="10" width="23.28125" style="1" customWidth="1"/>
    <col min="11" max="16384" width="9.140625" style="1" customWidth="1"/>
  </cols>
  <sheetData>
    <row r="1" spans="1:8" ht="12.75">
      <c r="A1" s="13"/>
      <c r="B1" s="14"/>
      <c r="C1" s="14"/>
      <c r="D1" s="13"/>
      <c r="E1" s="14"/>
      <c r="F1" s="43"/>
      <c r="G1" s="43"/>
      <c r="H1" s="27" t="s">
        <v>32</v>
      </c>
    </row>
    <row r="2" spans="1:8" ht="34.5" customHeight="1">
      <c r="A2" s="13"/>
      <c r="B2" s="84" t="s">
        <v>46</v>
      </c>
      <c r="C2" s="85"/>
      <c r="D2" s="85"/>
      <c r="E2" s="85"/>
      <c r="F2" s="85"/>
      <c r="G2" s="85"/>
      <c r="H2" s="85"/>
    </row>
    <row r="3" spans="1:8" ht="15">
      <c r="A3" s="13"/>
      <c r="B3" s="98"/>
      <c r="C3" s="98"/>
      <c r="D3" s="98"/>
      <c r="E3" s="98"/>
      <c r="F3" s="98"/>
      <c r="G3" s="98"/>
      <c r="H3" s="98"/>
    </row>
    <row r="4" spans="1:11" ht="12.75">
      <c r="A4" s="13"/>
      <c r="B4" s="3"/>
      <c r="C4" s="4"/>
      <c r="D4" s="4"/>
      <c r="E4" s="4"/>
      <c r="F4" s="44"/>
      <c r="G4" s="59"/>
      <c r="H4" s="5"/>
      <c r="I4" s="71"/>
      <c r="J4" s="71"/>
      <c r="K4" s="71"/>
    </row>
    <row r="5" spans="1:11" ht="66.75" customHeight="1">
      <c r="A5" s="24" t="s">
        <v>27</v>
      </c>
      <c r="B5" s="6" t="s">
        <v>23</v>
      </c>
      <c r="C5" s="6" t="s">
        <v>24</v>
      </c>
      <c r="D5" s="6" t="s">
        <v>41</v>
      </c>
      <c r="E5" s="6" t="s">
        <v>25</v>
      </c>
      <c r="F5" s="45" t="s">
        <v>26</v>
      </c>
      <c r="G5" s="68" t="s">
        <v>72</v>
      </c>
      <c r="H5" s="72"/>
      <c r="I5" s="71"/>
      <c r="J5" s="71"/>
      <c r="K5" s="71"/>
    </row>
    <row r="6" spans="1:11" ht="12.75">
      <c r="A6" s="25"/>
      <c r="B6" s="6">
        <v>1</v>
      </c>
      <c r="C6" s="6">
        <v>2</v>
      </c>
      <c r="D6" s="6">
        <v>3</v>
      </c>
      <c r="E6" s="6">
        <v>4</v>
      </c>
      <c r="F6" s="6">
        <v>5</v>
      </c>
      <c r="G6" s="69">
        <v>6</v>
      </c>
      <c r="H6" s="66"/>
      <c r="I6" s="71"/>
      <c r="J6" s="71"/>
      <c r="K6" s="71"/>
    </row>
    <row r="7" spans="1:11" ht="103.5" customHeight="1">
      <c r="A7" s="40" t="s">
        <v>28</v>
      </c>
      <c r="B7" s="7" t="s">
        <v>77</v>
      </c>
      <c r="C7" s="8">
        <v>17469168</v>
      </c>
      <c r="D7" s="9" t="s">
        <v>42</v>
      </c>
      <c r="E7" s="19">
        <v>9249584</v>
      </c>
      <c r="F7" s="62">
        <v>0</v>
      </c>
      <c r="G7" s="70">
        <v>9249584</v>
      </c>
      <c r="H7" s="67"/>
      <c r="I7" s="71"/>
      <c r="J7" s="71"/>
      <c r="K7" s="71"/>
    </row>
    <row r="8" spans="1:11" ht="109.5" customHeight="1">
      <c r="A8" s="40" t="s">
        <v>29</v>
      </c>
      <c r="B8" s="7" t="s">
        <v>90</v>
      </c>
      <c r="C8" s="8">
        <v>13083968.08</v>
      </c>
      <c r="D8" s="9" t="s">
        <v>43</v>
      </c>
      <c r="E8" s="20">
        <v>4500000</v>
      </c>
      <c r="F8" s="46">
        <v>0</v>
      </c>
      <c r="G8" s="70">
        <v>4500000</v>
      </c>
      <c r="H8" s="67"/>
      <c r="I8" s="71"/>
      <c r="J8" s="71"/>
      <c r="K8" s="71"/>
    </row>
    <row r="9" spans="1:11" ht="69.75" customHeight="1">
      <c r="A9" s="40" t="s">
        <v>30</v>
      </c>
      <c r="B9" s="10" t="s">
        <v>78</v>
      </c>
      <c r="C9" s="8">
        <v>16270883.48</v>
      </c>
      <c r="D9" s="11" t="s">
        <v>44</v>
      </c>
      <c r="E9" s="20">
        <v>16270883.48</v>
      </c>
      <c r="F9" s="46">
        <v>0</v>
      </c>
      <c r="G9" s="70">
        <v>6000000</v>
      </c>
      <c r="H9" s="67"/>
      <c r="I9" s="71"/>
      <c r="J9" s="71"/>
      <c r="K9" s="71"/>
    </row>
    <row r="10" spans="1:11" ht="105.75" customHeight="1">
      <c r="A10" s="40" t="s">
        <v>31</v>
      </c>
      <c r="B10" s="7" t="s">
        <v>79</v>
      </c>
      <c r="C10" s="23">
        <v>9218789</v>
      </c>
      <c r="D10" s="9" t="s">
        <v>45</v>
      </c>
      <c r="E10" s="20">
        <v>1962025.01</v>
      </c>
      <c r="F10" s="46">
        <v>6256764</v>
      </c>
      <c r="G10" s="70">
        <v>1200000</v>
      </c>
      <c r="H10" s="73"/>
      <c r="I10" s="71"/>
      <c r="J10" s="71"/>
      <c r="K10" s="71"/>
    </row>
    <row r="11" spans="1:10" ht="20.25" customHeight="1">
      <c r="A11" s="75" t="s">
        <v>80</v>
      </c>
      <c r="B11" s="76" t="s">
        <v>16</v>
      </c>
      <c r="C11" s="77"/>
      <c r="D11" s="78"/>
      <c r="E11" s="79">
        <f>SUM(E7:E10)</f>
        <v>31982492.490000002</v>
      </c>
      <c r="F11" s="61">
        <f>SUM(F7:F10)</f>
        <v>6256764</v>
      </c>
      <c r="G11" s="80">
        <f>SUM(G7+G8+G9+G10)</f>
        <v>20949584</v>
      </c>
      <c r="H11" s="74"/>
      <c r="I11" s="82"/>
      <c r="J11" s="71"/>
    </row>
    <row r="12" spans="1:9" ht="22.5" customHeight="1">
      <c r="A12" s="88" t="s">
        <v>40</v>
      </c>
      <c r="B12" s="91"/>
      <c r="C12" s="91"/>
      <c r="D12" s="91"/>
      <c r="E12" s="91"/>
      <c r="F12" s="91"/>
      <c r="G12" s="91"/>
      <c r="H12" s="92"/>
      <c r="I12" s="81"/>
    </row>
    <row r="13" spans="1:8" ht="57" customHeight="1">
      <c r="A13" s="24" t="s">
        <v>27</v>
      </c>
      <c r="B13" s="21" t="s">
        <v>39</v>
      </c>
      <c r="C13" s="22" t="s">
        <v>34</v>
      </c>
      <c r="D13" s="22" t="s">
        <v>35</v>
      </c>
      <c r="E13" s="22" t="s">
        <v>36</v>
      </c>
      <c r="F13" s="47" t="s">
        <v>37</v>
      </c>
      <c r="G13" s="60" t="s">
        <v>71</v>
      </c>
      <c r="H13" s="22" t="s">
        <v>38</v>
      </c>
    </row>
    <row r="14" spans="1:8" ht="12.75" customHeight="1">
      <c r="A14" s="26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</row>
    <row r="15" spans="1:8" ht="51">
      <c r="A15" s="40">
        <v>1</v>
      </c>
      <c r="B15" s="15" t="s">
        <v>0</v>
      </c>
      <c r="C15" s="12">
        <v>223200</v>
      </c>
      <c r="D15" s="17" t="s">
        <v>18</v>
      </c>
      <c r="E15" s="17">
        <v>44640</v>
      </c>
      <c r="F15" s="48">
        <v>178560</v>
      </c>
      <c r="G15" s="57">
        <v>178560</v>
      </c>
      <c r="H15" s="12">
        <v>0</v>
      </c>
    </row>
    <row r="16" spans="1:8" ht="51">
      <c r="A16" s="40">
        <v>2</v>
      </c>
      <c r="B16" s="15" t="s">
        <v>1</v>
      </c>
      <c r="C16" s="12">
        <v>279000</v>
      </c>
      <c r="D16" s="17" t="s">
        <v>18</v>
      </c>
      <c r="E16" s="17">
        <v>55800</v>
      </c>
      <c r="F16" s="48">
        <v>223200</v>
      </c>
      <c r="G16" s="57">
        <v>223200</v>
      </c>
      <c r="H16" s="12">
        <v>0</v>
      </c>
    </row>
    <row r="17" spans="1:8" ht="63.75">
      <c r="A17" s="40">
        <v>3</v>
      </c>
      <c r="B17" s="15" t="s">
        <v>2</v>
      </c>
      <c r="C17" s="12">
        <v>55800</v>
      </c>
      <c r="D17" s="17" t="s">
        <v>18</v>
      </c>
      <c r="E17" s="17">
        <v>11160</v>
      </c>
      <c r="F17" s="48">
        <v>44640</v>
      </c>
      <c r="G17" s="57">
        <v>44640</v>
      </c>
      <c r="H17" s="12">
        <v>0</v>
      </c>
    </row>
    <row r="18" spans="1:8" ht="51">
      <c r="A18" s="40">
        <v>4</v>
      </c>
      <c r="B18" s="15" t="s">
        <v>3</v>
      </c>
      <c r="C18" s="12">
        <v>438330.64</v>
      </c>
      <c r="D18" s="17" t="s">
        <v>20</v>
      </c>
      <c r="E18" s="17">
        <v>87666.13</v>
      </c>
      <c r="F18" s="48">
        <v>350665</v>
      </c>
      <c r="G18" s="57">
        <v>350665</v>
      </c>
      <c r="H18" s="16">
        <v>0</v>
      </c>
    </row>
    <row r="19" spans="1:8" ht="51">
      <c r="A19" s="40">
        <v>5</v>
      </c>
      <c r="B19" s="15" t="s">
        <v>4</v>
      </c>
      <c r="C19" s="12">
        <v>318302.45</v>
      </c>
      <c r="D19" s="17" t="s">
        <v>20</v>
      </c>
      <c r="E19" s="17">
        <v>63660.49</v>
      </c>
      <c r="F19" s="48">
        <v>254642</v>
      </c>
      <c r="G19" s="57">
        <v>254642</v>
      </c>
      <c r="H19" s="16">
        <v>0</v>
      </c>
    </row>
    <row r="20" spans="1:8" ht="63.75">
      <c r="A20" s="40">
        <v>6</v>
      </c>
      <c r="B20" s="15" t="s">
        <v>5</v>
      </c>
      <c r="C20" s="12">
        <v>1999200</v>
      </c>
      <c r="D20" s="17" t="s">
        <v>20</v>
      </c>
      <c r="E20" s="17">
        <v>399840</v>
      </c>
      <c r="F20" s="48">
        <v>1580463</v>
      </c>
      <c r="G20" s="57">
        <v>1580463</v>
      </c>
      <c r="H20" s="16">
        <v>18897</v>
      </c>
    </row>
    <row r="21" spans="1:8" ht="63.75" customHeight="1">
      <c r="A21" s="40">
        <v>7</v>
      </c>
      <c r="B21" s="15" t="s">
        <v>6</v>
      </c>
      <c r="C21" s="12">
        <v>728400</v>
      </c>
      <c r="D21" s="17" t="s">
        <v>17</v>
      </c>
      <c r="E21" s="17">
        <v>218520</v>
      </c>
      <c r="F21" s="49">
        <v>509880</v>
      </c>
      <c r="G21" s="57">
        <v>509880</v>
      </c>
      <c r="H21" s="16">
        <v>0</v>
      </c>
    </row>
    <row r="22" spans="1:8" ht="51">
      <c r="A22" s="40">
        <v>8</v>
      </c>
      <c r="B22" s="15" t="s">
        <v>7</v>
      </c>
      <c r="C22" s="12">
        <v>1908000</v>
      </c>
      <c r="D22" s="17" t="s">
        <v>17</v>
      </c>
      <c r="E22" s="17">
        <v>572400</v>
      </c>
      <c r="F22" s="49">
        <v>1335600</v>
      </c>
      <c r="G22" s="57">
        <v>1335600</v>
      </c>
      <c r="H22" s="16">
        <v>0</v>
      </c>
    </row>
    <row r="23" spans="1:8" ht="63.75">
      <c r="A23" s="40">
        <v>9</v>
      </c>
      <c r="B23" s="15" t="s">
        <v>8</v>
      </c>
      <c r="C23" s="12">
        <v>2386656</v>
      </c>
      <c r="D23" s="17" t="s">
        <v>17</v>
      </c>
      <c r="E23" s="17">
        <v>715996.8</v>
      </c>
      <c r="F23" s="49">
        <v>715997</v>
      </c>
      <c r="G23" s="57">
        <v>715997</v>
      </c>
      <c r="H23" s="16">
        <v>954662</v>
      </c>
    </row>
    <row r="24" spans="1:8" ht="63.75">
      <c r="A24" s="40">
        <v>10</v>
      </c>
      <c r="B24" s="15" t="s">
        <v>9</v>
      </c>
      <c r="C24" s="12">
        <v>239998.8</v>
      </c>
      <c r="D24" s="17" t="s">
        <v>17</v>
      </c>
      <c r="E24" s="17">
        <v>95999.52</v>
      </c>
      <c r="F24" s="49">
        <v>143999</v>
      </c>
      <c r="G24" s="57">
        <v>143999</v>
      </c>
      <c r="H24" s="16">
        <v>0</v>
      </c>
    </row>
    <row r="25" spans="1:8" ht="51">
      <c r="A25" s="40">
        <v>11</v>
      </c>
      <c r="B25" s="15" t="s">
        <v>10</v>
      </c>
      <c r="C25" s="12">
        <v>982800</v>
      </c>
      <c r="D25" s="17" t="s">
        <v>17</v>
      </c>
      <c r="E25" s="17">
        <v>294840</v>
      </c>
      <c r="F25" s="49">
        <v>687960</v>
      </c>
      <c r="G25" s="57">
        <v>687960</v>
      </c>
      <c r="H25" s="16">
        <v>0</v>
      </c>
    </row>
    <row r="26" spans="1:8" ht="63.75">
      <c r="A26" s="40">
        <v>12</v>
      </c>
      <c r="B26" s="15" t="s">
        <v>11</v>
      </c>
      <c r="C26" s="12">
        <v>1493233.93</v>
      </c>
      <c r="D26" s="17" t="s">
        <v>20</v>
      </c>
      <c r="E26" s="17">
        <v>298646.78</v>
      </c>
      <c r="F26" s="49">
        <v>1138208</v>
      </c>
      <c r="G26" s="57">
        <v>1138208</v>
      </c>
      <c r="H26" s="16">
        <v>56379</v>
      </c>
    </row>
    <row r="27" spans="1:8" ht="63.75">
      <c r="A27" s="40">
        <v>13</v>
      </c>
      <c r="B27" s="15" t="s">
        <v>12</v>
      </c>
      <c r="C27" s="12">
        <v>1716000</v>
      </c>
      <c r="D27" s="17" t="s">
        <v>20</v>
      </c>
      <c r="E27" s="17">
        <v>343200</v>
      </c>
      <c r="F27" s="49">
        <v>1362544</v>
      </c>
      <c r="G27" s="57">
        <v>1362544</v>
      </c>
      <c r="H27" s="16">
        <v>10256</v>
      </c>
    </row>
    <row r="28" spans="1:8" ht="51">
      <c r="A28" s="40">
        <v>14</v>
      </c>
      <c r="B28" s="15" t="s">
        <v>13</v>
      </c>
      <c r="C28" s="12">
        <v>584400</v>
      </c>
      <c r="D28" s="17" t="s">
        <v>18</v>
      </c>
      <c r="E28" s="17">
        <v>175200</v>
      </c>
      <c r="F28" s="49">
        <v>409200</v>
      </c>
      <c r="G28" s="57">
        <v>409200</v>
      </c>
      <c r="H28" s="16">
        <v>0</v>
      </c>
    </row>
    <row r="29" spans="1:8" ht="51">
      <c r="A29" s="40">
        <v>15</v>
      </c>
      <c r="B29" s="15" t="s">
        <v>14</v>
      </c>
      <c r="C29" s="12">
        <v>118800</v>
      </c>
      <c r="D29" s="17" t="s">
        <v>19</v>
      </c>
      <c r="E29" s="17">
        <v>35640</v>
      </c>
      <c r="F29" s="49">
        <v>83160</v>
      </c>
      <c r="G29" s="57">
        <v>83160</v>
      </c>
      <c r="H29" s="16">
        <v>0</v>
      </c>
    </row>
    <row r="30" spans="1:8" ht="63.75">
      <c r="A30" s="40">
        <v>16</v>
      </c>
      <c r="B30" s="15" t="s">
        <v>15</v>
      </c>
      <c r="C30" s="12">
        <v>118800</v>
      </c>
      <c r="D30" s="17" t="s">
        <v>19</v>
      </c>
      <c r="E30" s="17">
        <v>35640</v>
      </c>
      <c r="F30" s="49">
        <v>83160</v>
      </c>
      <c r="G30" s="57">
        <v>83160</v>
      </c>
      <c r="H30" s="16">
        <v>0</v>
      </c>
    </row>
    <row r="31" spans="1:8" ht="38.25">
      <c r="A31" s="40">
        <v>17</v>
      </c>
      <c r="B31" s="15" t="s">
        <v>21</v>
      </c>
      <c r="C31" s="12">
        <v>6000000</v>
      </c>
      <c r="D31" s="17" t="s">
        <v>22</v>
      </c>
      <c r="E31" s="17">
        <f>1800000+4126486</f>
        <v>5926486</v>
      </c>
      <c r="F31" s="48">
        <v>0</v>
      </c>
      <c r="G31" s="57">
        <v>0</v>
      </c>
      <c r="H31" s="16">
        <v>0</v>
      </c>
    </row>
    <row r="32" spans="1:8" ht="21.75" customHeight="1">
      <c r="A32" s="64" t="s">
        <v>81</v>
      </c>
      <c r="B32" s="28" t="s">
        <v>16</v>
      </c>
      <c r="C32" s="29">
        <f>SUM(C15:C31)</f>
        <v>19590921.82</v>
      </c>
      <c r="D32" s="29"/>
      <c r="E32" s="29">
        <f>SUM(E15:E31)</f>
        <v>9375335.719999999</v>
      </c>
      <c r="F32" s="50">
        <f>SUM(F15:F31)</f>
        <v>9101878</v>
      </c>
      <c r="G32" s="50">
        <f>SUM(G15:G31)</f>
        <v>9101878</v>
      </c>
      <c r="H32" s="29">
        <f>SUM(H15:H31)</f>
        <v>1040194</v>
      </c>
    </row>
    <row r="33" spans="1:8" ht="35.25" customHeight="1">
      <c r="A33" s="24" t="s">
        <v>27</v>
      </c>
      <c r="B33" s="88" t="s">
        <v>33</v>
      </c>
      <c r="C33" s="89"/>
      <c r="D33" s="89"/>
      <c r="E33" s="89"/>
      <c r="F33" s="89"/>
      <c r="G33" s="90"/>
      <c r="H33" s="18"/>
    </row>
    <row r="34" ht="6.75" customHeight="1"/>
    <row r="35" spans="1:8" ht="78.75" customHeight="1">
      <c r="A35" s="41" t="s">
        <v>65</v>
      </c>
      <c r="B35" s="32" t="s">
        <v>49</v>
      </c>
      <c r="C35" s="101" t="s">
        <v>63</v>
      </c>
      <c r="D35" s="102"/>
      <c r="E35" s="33" t="s">
        <v>47</v>
      </c>
      <c r="F35" s="52" t="s">
        <v>50</v>
      </c>
      <c r="G35" s="60" t="s">
        <v>70</v>
      </c>
      <c r="H35" s="14"/>
    </row>
    <row r="36" spans="1:8" ht="38.25">
      <c r="A36" s="41" t="s">
        <v>28</v>
      </c>
      <c r="B36" s="83" t="s">
        <v>84</v>
      </c>
      <c r="C36" s="99" t="s">
        <v>51</v>
      </c>
      <c r="D36" s="100"/>
      <c r="E36" s="35" t="s">
        <v>52</v>
      </c>
      <c r="F36" s="53">
        <v>1210000</v>
      </c>
      <c r="G36" s="57">
        <v>1210000</v>
      </c>
      <c r="H36" s="14"/>
    </row>
    <row r="37" spans="1:8" ht="38.25">
      <c r="A37" s="41" t="s">
        <v>29</v>
      </c>
      <c r="B37" s="83" t="s">
        <v>85</v>
      </c>
      <c r="C37" s="99" t="s">
        <v>53</v>
      </c>
      <c r="D37" s="100"/>
      <c r="E37" s="35" t="s">
        <v>54</v>
      </c>
      <c r="F37" s="53">
        <v>3320000</v>
      </c>
      <c r="G37" s="57">
        <v>3320000</v>
      </c>
      <c r="H37" s="14"/>
    </row>
    <row r="38" spans="1:8" ht="25.5">
      <c r="A38" s="41" t="s">
        <v>30</v>
      </c>
      <c r="B38" s="83" t="s">
        <v>86</v>
      </c>
      <c r="C38" s="99" t="s">
        <v>53</v>
      </c>
      <c r="D38" s="100"/>
      <c r="E38" s="35" t="s">
        <v>53</v>
      </c>
      <c r="F38" s="53">
        <v>2100000</v>
      </c>
      <c r="G38" s="57">
        <v>2100000</v>
      </c>
      <c r="H38" s="14"/>
    </row>
    <row r="39" spans="1:8" ht="15">
      <c r="A39" s="42"/>
      <c r="B39" s="28" t="s">
        <v>74</v>
      </c>
      <c r="C39" s="95"/>
      <c r="D39" s="91"/>
      <c r="E39" s="92"/>
      <c r="F39" s="54">
        <f>SUM(F36+F37+F38)</f>
        <v>6630000</v>
      </c>
      <c r="G39" s="57">
        <f>SUM(G36:G38)</f>
        <v>6630000</v>
      </c>
      <c r="H39" s="14"/>
    </row>
    <row r="40" spans="1:8" ht="69" customHeight="1">
      <c r="A40" s="41" t="s">
        <v>66</v>
      </c>
      <c r="B40" s="34" t="s">
        <v>55</v>
      </c>
      <c r="C40" s="105" t="s">
        <v>56</v>
      </c>
      <c r="D40" s="106"/>
      <c r="E40" s="106"/>
      <c r="F40" s="55" t="s">
        <v>64</v>
      </c>
      <c r="G40" s="60" t="s">
        <v>70</v>
      </c>
      <c r="H40" s="14"/>
    </row>
    <row r="41" spans="1:8" ht="38.25">
      <c r="A41" s="41" t="s">
        <v>28</v>
      </c>
      <c r="B41" s="31" t="s">
        <v>57</v>
      </c>
      <c r="C41" s="99" t="s">
        <v>58</v>
      </c>
      <c r="D41" s="100"/>
      <c r="E41" s="100"/>
      <c r="F41" s="56">
        <v>29550</v>
      </c>
      <c r="G41" s="57">
        <v>29550</v>
      </c>
      <c r="H41" s="14"/>
    </row>
    <row r="42" spans="1:8" ht="38.25">
      <c r="A42" s="41" t="s">
        <v>29</v>
      </c>
      <c r="B42" s="31" t="s">
        <v>59</v>
      </c>
      <c r="C42" s="99" t="s">
        <v>60</v>
      </c>
      <c r="D42" s="100"/>
      <c r="E42" s="100"/>
      <c r="F42" s="56">
        <v>29550</v>
      </c>
      <c r="G42" s="57">
        <v>29550</v>
      </c>
      <c r="H42" s="14"/>
    </row>
    <row r="43" spans="1:8" ht="42.75" customHeight="1">
      <c r="A43" s="41" t="s">
        <v>30</v>
      </c>
      <c r="B43" s="83" t="s">
        <v>88</v>
      </c>
      <c r="C43" s="99" t="s">
        <v>61</v>
      </c>
      <c r="D43" s="100"/>
      <c r="E43" s="100"/>
      <c r="F43" s="56">
        <v>70300</v>
      </c>
      <c r="G43" s="57">
        <v>70300</v>
      </c>
      <c r="H43" s="14"/>
    </row>
    <row r="44" spans="1:8" ht="15">
      <c r="A44" s="41" t="s">
        <v>31</v>
      </c>
      <c r="B44" s="83" t="s">
        <v>89</v>
      </c>
      <c r="C44" s="99" t="s">
        <v>51</v>
      </c>
      <c r="D44" s="100"/>
      <c r="E44" s="100"/>
      <c r="F44" s="56">
        <v>11300</v>
      </c>
      <c r="G44" s="57">
        <v>11300</v>
      </c>
      <c r="H44" s="14"/>
    </row>
    <row r="45" spans="1:8" ht="15">
      <c r="A45" s="41" t="s">
        <v>67</v>
      </c>
      <c r="B45" s="30" t="s">
        <v>62</v>
      </c>
      <c r="C45" s="99" t="s">
        <v>53</v>
      </c>
      <c r="D45" s="100"/>
      <c r="E45" s="100"/>
      <c r="F45" s="56">
        <v>11000</v>
      </c>
      <c r="G45" s="57">
        <v>11000</v>
      </c>
      <c r="H45" s="14"/>
    </row>
    <row r="46" spans="1:8" ht="18" customHeight="1">
      <c r="A46" s="41" t="s">
        <v>68</v>
      </c>
      <c r="B46" s="83" t="s">
        <v>87</v>
      </c>
      <c r="C46" s="99" t="s">
        <v>53</v>
      </c>
      <c r="D46" s="100"/>
      <c r="E46" s="100"/>
      <c r="F46" s="56">
        <v>22760</v>
      </c>
      <c r="G46" s="57">
        <v>22760</v>
      </c>
      <c r="H46" s="14"/>
    </row>
    <row r="47" spans="1:8" ht="15">
      <c r="A47" s="42"/>
      <c r="B47" s="28" t="s">
        <v>75</v>
      </c>
      <c r="C47" s="103"/>
      <c r="D47" s="104"/>
      <c r="E47" s="104"/>
      <c r="F47" s="57">
        <f>SUM(F41:F46)</f>
        <v>174460</v>
      </c>
      <c r="G47" s="57">
        <f>SUM(G41:G46)</f>
        <v>174460</v>
      </c>
      <c r="H47" s="14"/>
    </row>
    <row r="48" spans="1:8" ht="17.25" customHeight="1">
      <c r="A48" s="42"/>
      <c r="B48" s="28" t="s">
        <v>76</v>
      </c>
      <c r="C48" s="96"/>
      <c r="D48" s="97"/>
      <c r="E48" s="97"/>
      <c r="F48" s="97"/>
      <c r="G48" s="57">
        <f>SUM(G39+G47)</f>
        <v>6804460</v>
      </c>
      <c r="H48" s="14"/>
    </row>
    <row r="49" spans="1:8" ht="16.5" customHeight="1">
      <c r="A49" s="42"/>
      <c r="B49" s="28" t="s">
        <v>48</v>
      </c>
      <c r="C49" s="96"/>
      <c r="D49" s="97"/>
      <c r="E49" s="97"/>
      <c r="F49" s="97"/>
      <c r="G49" s="57">
        <v>1360892</v>
      </c>
      <c r="H49" s="14"/>
    </row>
    <row r="50" spans="1:8" ht="17.25" customHeight="1">
      <c r="A50" s="64" t="s">
        <v>82</v>
      </c>
      <c r="B50" s="28" t="s">
        <v>69</v>
      </c>
      <c r="C50" s="96"/>
      <c r="D50" s="97"/>
      <c r="E50" s="97"/>
      <c r="F50" s="97"/>
      <c r="G50" s="50">
        <f>SUM(G48:G49)</f>
        <v>8165352</v>
      </c>
      <c r="H50" s="14"/>
    </row>
    <row r="51" spans="1:8" ht="12.75" customHeight="1">
      <c r="A51" s="36"/>
      <c r="B51" s="37"/>
      <c r="C51" s="38"/>
      <c r="D51" s="39"/>
      <c r="E51" s="39"/>
      <c r="F51" s="58"/>
      <c r="G51" s="63"/>
      <c r="H51" s="14"/>
    </row>
    <row r="52" spans="1:8" ht="19.5" customHeight="1">
      <c r="A52" s="42"/>
      <c r="B52" s="65" t="s">
        <v>83</v>
      </c>
      <c r="C52" s="95"/>
      <c r="D52" s="91"/>
      <c r="E52" s="91"/>
      <c r="F52" s="92"/>
      <c r="G52" s="50">
        <f>SUM(G11+G32+G50)</f>
        <v>38216814</v>
      </c>
      <c r="H52" s="14"/>
    </row>
    <row r="53" spans="2:7" ht="56.25" customHeight="1">
      <c r="B53" s="93" t="s">
        <v>73</v>
      </c>
      <c r="C53" s="94"/>
      <c r="D53" s="94"/>
      <c r="E53" s="94"/>
      <c r="F53" s="94"/>
      <c r="G53" s="94"/>
    </row>
    <row r="55" spans="1:8" ht="12.75">
      <c r="A55" s="13"/>
      <c r="B55" s="14"/>
      <c r="C55" s="14"/>
      <c r="D55" s="13"/>
      <c r="E55" s="14"/>
      <c r="F55" s="43"/>
      <c r="G55" s="43"/>
      <c r="H55" s="14"/>
    </row>
    <row r="56" spans="2:6" ht="11.25">
      <c r="B56" s="86"/>
      <c r="C56" s="87"/>
      <c r="D56" s="87"/>
      <c r="E56" s="87"/>
      <c r="F56" s="87"/>
    </row>
  </sheetData>
  <sheetProtection/>
  <mergeCells count="23">
    <mergeCell ref="C47:E47"/>
    <mergeCell ref="C48:F48"/>
    <mergeCell ref="C42:E42"/>
    <mergeCell ref="C41:E41"/>
    <mergeCell ref="C40:E40"/>
    <mergeCell ref="C37:D37"/>
    <mergeCell ref="C36:D36"/>
    <mergeCell ref="C35:D35"/>
    <mergeCell ref="C46:E46"/>
    <mergeCell ref="C45:E45"/>
    <mergeCell ref="C44:E44"/>
    <mergeCell ref="C43:E43"/>
    <mergeCell ref="C38:D38"/>
    <mergeCell ref="B2:H2"/>
    <mergeCell ref="B56:F56"/>
    <mergeCell ref="B33:G33"/>
    <mergeCell ref="A12:H12"/>
    <mergeCell ref="B53:G53"/>
    <mergeCell ref="C52:F52"/>
    <mergeCell ref="C39:E39"/>
    <mergeCell ref="C49:F49"/>
    <mergeCell ref="C50:F50"/>
    <mergeCell ref="B3:H3"/>
  </mergeCells>
  <printOptions/>
  <pageMargins left="0.25" right="0.25" top="0.25" bottom="0.25" header="0.3" footer="0.3"/>
  <pageSetup horizontalDpi="600" verticalDpi="600" orientation="landscape" paperSize="9" scale="70" r:id="rId1"/>
  <ignoredErrors>
    <ignoredError sqref="C41:E46 C36:D38 E36:E38" numberStoredAsText="1"/>
    <ignoredError sqref="C32 F32:H32 E11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Бланка за експорт в Excel</dc:title>
  <dc:subject/>
  <dc:creator>r.georgieva</dc:creator>
  <cp:keywords/>
  <dc:description/>
  <cp:lastModifiedBy>nastytuz</cp:lastModifiedBy>
  <cp:lastPrinted>2015-03-20T12:25:38Z</cp:lastPrinted>
  <dcterms:created xsi:type="dcterms:W3CDTF">2014-11-20T12:43:25Z</dcterms:created>
  <dcterms:modified xsi:type="dcterms:W3CDTF">2015-03-24T09:35:31Z</dcterms:modified>
  <cp:category/>
  <cp:version/>
  <cp:contentType/>
  <cp:contentStatus/>
</cp:coreProperties>
</file>