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8" windowWidth="14808" windowHeight="7896" activeTab="1"/>
  </bookViews>
  <sheets>
    <sheet name="ПЛАН-2015-за УС" sheetId="6" r:id="rId1"/>
    <sheet name="2014-2015-за УС" sheetId="5" r:id="rId2"/>
    <sheet name="М.Ф.-указ-§40-39" sheetId="3" r:id="rId3"/>
  </sheets>
  <calcPr calcId="145621"/>
</workbook>
</file>

<file path=xl/calcChain.xml><?xml version="1.0" encoding="utf-8"?>
<calcChain xmlns="http://schemas.openxmlformats.org/spreadsheetml/2006/main">
  <c r="D81" i="6" l="1"/>
  <c r="D74" i="6"/>
  <c r="D72" i="6" s="1"/>
  <c r="D60" i="6"/>
  <c r="D58" i="6" s="1"/>
  <c r="D56" i="6" s="1"/>
  <c r="D47" i="6"/>
  <c r="D45" i="6"/>
  <c r="D44" i="6" s="1"/>
  <c r="D41" i="6"/>
  <c r="D38" i="6"/>
  <c r="D34" i="6"/>
  <c r="D31" i="6" s="1"/>
  <c r="D24" i="6"/>
  <c r="D16" i="6"/>
  <c r="D14" i="6" s="1"/>
  <c r="D30" i="6" l="1"/>
  <c r="D29" i="6" s="1"/>
  <c r="D27" i="6" s="1"/>
  <c r="E78" i="5"/>
  <c r="F24" i="5"/>
  <c r="D70" i="6" l="1"/>
  <c r="D71" i="6" s="1"/>
  <c r="F38" i="5"/>
  <c r="E38" i="5"/>
  <c r="D38" i="5"/>
  <c r="E24" i="5" l="1"/>
  <c r="D24" i="5"/>
  <c r="D16" i="5" s="1"/>
  <c r="D14" i="5" s="1"/>
  <c r="F82" i="5"/>
  <c r="E82" i="5"/>
  <c r="D82" i="5"/>
  <c r="F75" i="5"/>
  <c r="E75" i="5"/>
  <c r="D75" i="5"/>
  <c r="F60" i="5"/>
  <c r="F58" i="5" s="1"/>
  <c r="F56" i="5" s="1"/>
  <c r="E60" i="5"/>
  <c r="E58" i="5" s="1"/>
  <c r="E56" i="5" s="1"/>
  <c r="D60" i="5"/>
  <c r="D58" i="5" s="1"/>
  <c r="D56" i="5" s="1"/>
  <c r="F47" i="5"/>
  <c r="E47" i="5"/>
  <c r="D47" i="5"/>
  <c r="D44" i="5" s="1"/>
  <c r="F45" i="5"/>
  <c r="E45" i="5"/>
  <c r="D45" i="5"/>
  <c r="F41" i="5"/>
  <c r="E41" i="5"/>
  <c r="D41" i="5"/>
  <c r="F34" i="5"/>
  <c r="F31" i="5" s="1"/>
  <c r="E34" i="5"/>
  <c r="E31" i="5" s="1"/>
  <c r="D34" i="5"/>
  <c r="D31" i="5" s="1"/>
  <c r="E17" i="5"/>
  <c r="F16" i="5"/>
  <c r="F14" i="5" s="1"/>
  <c r="F44" i="5" l="1"/>
  <c r="F29" i="5" s="1"/>
  <c r="F27" i="5" s="1"/>
  <c r="E73" i="5"/>
  <c r="F73" i="5"/>
  <c r="F30" i="5"/>
  <c r="D73" i="5"/>
  <c r="E44" i="5"/>
  <c r="D30" i="5"/>
  <c r="D29" i="5" s="1"/>
  <c r="D27" i="5" s="1"/>
  <c r="E30" i="5"/>
  <c r="E16" i="5"/>
  <c r="E14" i="5" s="1"/>
  <c r="F71" i="5" l="1"/>
  <c r="F72" i="5" s="1"/>
  <c r="E29" i="5"/>
  <c r="E27" i="5" s="1"/>
  <c r="D71" i="5"/>
  <c r="D72" i="5" s="1"/>
  <c r="E71" i="5" l="1"/>
  <c r="E72" i="5" s="1"/>
</calcChain>
</file>

<file path=xl/sharedStrings.xml><?xml version="1.0" encoding="utf-8"?>
<sst xmlns="http://schemas.openxmlformats.org/spreadsheetml/2006/main" count="276" uniqueCount="148">
  <si>
    <t>П О К А З А Т Е Л И</t>
  </si>
  <si>
    <t xml:space="preserve"> (в лева)</t>
  </si>
  <si>
    <t xml:space="preserve"> A</t>
  </si>
  <si>
    <t>I. ПРИХОДИ И ПОМОЩИ</t>
  </si>
  <si>
    <t>01</t>
  </si>
  <si>
    <t>Неданъчни приходи</t>
  </si>
  <si>
    <t>Приходи и доходи от собственост</t>
  </si>
  <si>
    <t>24-00</t>
  </si>
  <si>
    <t>- нетни приходи от продажби на услуги, стоки и продукция</t>
  </si>
  <si>
    <t>24-04</t>
  </si>
  <si>
    <t>Държавни такси</t>
  </si>
  <si>
    <t>25-00</t>
  </si>
  <si>
    <t>Постъпления от продажба на нефинансови активи</t>
  </si>
  <si>
    <t>40-00</t>
  </si>
  <si>
    <t>II. РАЗХОДИ</t>
  </si>
  <si>
    <t>02</t>
  </si>
  <si>
    <t>Общо разходи</t>
  </si>
  <si>
    <t>1.</t>
  </si>
  <si>
    <t>Общо ведомствени разходи</t>
  </si>
  <si>
    <t xml:space="preserve">   Персонал</t>
  </si>
  <si>
    <t>01-01</t>
  </si>
  <si>
    <t xml:space="preserve">      Други възнаграждения и плащания за персонала</t>
  </si>
  <si>
    <t>02-00</t>
  </si>
  <si>
    <t xml:space="preserve">      Осигурителни вноски</t>
  </si>
  <si>
    <t xml:space="preserve">         Осигурителни вноски от работодатели за Държавното обществено
         осигуряване (ДОО)</t>
  </si>
  <si>
    <t>05-51</t>
  </si>
  <si>
    <t xml:space="preserve">         Здравноосигурителни вноски от работодатели</t>
  </si>
  <si>
    <t>05-60</t>
  </si>
  <si>
    <t xml:space="preserve">         Вноски за допълнително задължително осигуряване от работодатели</t>
  </si>
  <si>
    <t>05-80</t>
  </si>
  <si>
    <t xml:space="preserve">      Издръжка</t>
  </si>
  <si>
    <t>10-00</t>
  </si>
  <si>
    <t xml:space="preserve">   Капиталови разходи</t>
  </si>
  <si>
    <t xml:space="preserve">      Придобиване на дълготрайни материални активи</t>
  </si>
  <si>
    <t>52-00</t>
  </si>
  <si>
    <t xml:space="preserve">      Придобиване на нематериални дълготрайни активи</t>
  </si>
  <si>
    <t>53-00</t>
  </si>
  <si>
    <t>2.</t>
  </si>
  <si>
    <t>Администрирани разходни параграфи по бюджета</t>
  </si>
  <si>
    <t>Текущи разходи</t>
  </si>
  <si>
    <t>Субсидии за нефинансови предприятия</t>
  </si>
  <si>
    <t>43-00</t>
  </si>
  <si>
    <t>Придобиване на нематериални дълготрайни активи</t>
  </si>
  <si>
    <t>Капиталови трансфери</t>
  </si>
  <si>
    <t>55-00</t>
  </si>
  <si>
    <t>НАТУРАЛНИ ПОКАЗАТЕЛИ</t>
  </si>
  <si>
    <t>03</t>
  </si>
  <si>
    <t>III. А. ТРАНСФЕРИ (СУБСИДИИ, ВНОСКИ) МЕЖДУ ЦЕНТРАЛНИЯ / РЕПУБЛИКАНСКИЯ БЮДЖЕТ И  ДРУГИ  БЮДЖЕТИ</t>
  </si>
  <si>
    <t>III. Б. ТРАНСФЕРИ МЕЖДУ БЮДЖЕТНИ СМЕТКИ И ИЗВЪНБЮДЖЕТНИ ФОНДОВЕ / СМЕТКИ</t>
  </si>
  <si>
    <t>Трансфери от/за държавни предприятия, включени в консолидираната фискална програма (нето)</t>
  </si>
  <si>
    <t>64-00</t>
  </si>
  <si>
    <t>64-01</t>
  </si>
  <si>
    <t>64-02</t>
  </si>
  <si>
    <t>III. В. ВРЕМЕННИ БЕЗЛИХВЕНИ ЗАЕМИ МЕЖДУ ЦЕНТРАЛНИЯ БЮДЖЕТ, БЮДЖЕТНИ СМЕТКИ И  ИЗВЪНБЮДЖЕТНИ ФОНДОВЕ И СМЕТКИ</t>
  </si>
  <si>
    <t>IV. БЮДЖЕТНО САЛДО (+/-)     (I. - ІІ. + ІІІ.)</t>
  </si>
  <si>
    <t>04</t>
  </si>
  <si>
    <t>V. ФИНАНСИРАНЕ</t>
  </si>
  <si>
    <t>05</t>
  </si>
  <si>
    <t>Предоставена временна финансова помощ (нето)</t>
  </si>
  <si>
    <t>72-00</t>
  </si>
  <si>
    <t>Предоставени средства по временна финансова помощ (-)</t>
  </si>
  <si>
    <t>72-01</t>
  </si>
  <si>
    <t>Възстановени суми по временна финансова помощ (+)</t>
  </si>
  <si>
    <t>72-02</t>
  </si>
  <si>
    <t>Наличности в началото на периода (+)</t>
  </si>
  <si>
    <t>Наличности в края на периода (-)</t>
  </si>
  <si>
    <t>- приходи от лихви</t>
  </si>
  <si>
    <t>24-10</t>
  </si>
  <si>
    <t>Глоби, санкции и наказателни лихви</t>
  </si>
  <si>
    <t>28-00</t>
  </si>
  <si>
    <t>Други неданъчни приходи</t>
  </si>
  <si>
    <t>36-00</t>
  </si>
  <si>
    <t>Внесени ДДС и други данъци върху продажбите</t>
  </si>
  <si>
    <t>37-00</t>
  </si>
  <si>
    <t xml:space="preserve">          Заплати и възнаграждения на персонала нает по трудови правоотношения</t>
  </si>
  <si>
    <t xml:space="preserve">     - получени трансфери (+) (ОПОС)</t>
  </si>
  <si>
    <t xml:space="preserve">     - предоставени трансфери (-) (на МОСВ)</t>
  </si>
  <si>
    <t>За корекция в отчета на ЦУ на МОСВ.</t>
  </si>
  <si>
    <t>-------- Original Message --------</t>
  </si>
  <si>
    <t>Subject:</t>
  </si>
  <si>
    <t>RE:</t>
  </si>
  <si>
    <t>Date:</t>
  </si>
  <si>
    <t>Wed, 12 Feb 2014 09:47:15 +0000</t>
  </si>
  <si>
    <t>From:</t>
  </si>
  <si>
    <t>&lt;N.Pavlov@minfin.bg&gt;</t>
  </si>
  <si>
    <t>To:</t>
  </si>
  <si>
    <t>&lt;hmladenova@moew.government.bg&gt;, &lt;R.Velkova@minfin.bg&gt;, &lt;n.apostolova@minfin.bg&gt;</t>
  </si>
  <si>
    <t>CC:</t>
  </si>
  <si>
    <t>&lt;S.Kostova@minfin.bg&gt;, &lt;Tz.Chipeva@minfin.bg&gt;, &lt;E.Avramova@minfin.bg&gt;, &lt;p.kyuchukov@minfin.bg&gt;, &lt;S.Gerasimova@minfin.bg&gt;, &lt;D.Boyadzhieva@minfin.bg&gt;</t>
  </si>
  <si>
    <t>Уважаеми колеги,</t>
  </si>
  <si>
    <t>Съгласно чл. 89 от ПМС № 03/2014 г. администрираните от Министерството на околната среда и водите (МОСВ) постъпления по реда на ПМС № 223/2012 г. се включват по бюджета на Предприятието за управление на дейностите по опазване на околната среда (ПУДООС).</t>
  </si>
  <si>
    <t>В тази връзка от 01.01.2014 г. сумите от продажба на квоти за емисии на парникови газове не би следвало вече да се отчитат като приход по бюджета на МОСВ, а следва да се отразяват по бюджета на ПУДОС по новосъздадения § 40-39 от ЕБК.</t>
  </si>
  <si>
    <t>Предвид на това, считам, че постъпващите през 2014 г. по банковата бюджетна сметка на МОСВ суми от продажба на квоти за емисии на парникови газове би следвало да се отразяват по бюджета на МОСВ по § 88-09 (+) ОТ ебк, а в ПУДООС да се вземе огледално записване: § 88-09 (-) / § 40-39 (+). Последващите преводи от сметката на МОСВ по бюджета на ПУДООС се отразяват по § 88-09.</t>
  </si>
  <si>
    <t>С поздрави,</t>
  </si>
  <si>
    <t>Н. Павлов</t>
  </si>
  <si>
    <t>МФ - д-я "Държавно съкровище</t>
  </si>
  <si>
    <t>-----Original Message-----</t>
  </si>
  <si>
    <t>From: Hristina Mladenova [mailto:hmladenova@moew.government.bg]</t>
  </si>
  <si>
    <t>Sent: Wednesday, February 12, 2014 11:29 AM</t>
  </si>
  <si>
    <t>To: Никола Павлов; Николина Апостолова</t>
  </si>
  <si>
    <t>Уважаеми колега Павлов,</t>
  </si>
  <si>
    <t>Във връзка с възникнали въпроси относно отчитането на събраните постъпления от продажба на квоти за емисии на парникови газове от МОСВ и дължими към ПУДООС моля да изразите становище за начина на осчетоводяване /сметка и §§/ съответно в МОСВ и ПУДООС с оглед постигане на огледална отчетност. За 2014г. в МОСВ са постъпили около 13.млн. лв. по валутната сметка и са отчетени, както следва:</t>
  </si>
  <si>
    <t>1. На начислена основа Дт 4130/ Кт 7140</t>
  </si>
  <si>
    <t>2.На касова Дт 5008, §§ 40-39/ 4130</t>
  </si>
  <si>
    <t>До настоящия момент не сме превеждали средства в полза на ПУДООС.</t>
  </si>
  <si>
    <t>постъпленията са планирани в техния бюджет.</t>
  </si>
  <si>
    <t>С пожелание за спорен ден,</t>
  </si>
  <si>
    <t>Хр. Младенова, МОСВ</t>
  </si>
  <si>
    <t>88-00</t>
  </si>
  <si>
    <t>Депозити и средства по сметки - нето (+/-) - в ПИБ</t>
  </si>
  <si>
    <t>Депозити и средства по сметки - нето (+/-) - в БНБ</t>
  </si>
  <si>
    <t>78-88</t>
  </si>
  <si>
    <t>III. ТРАНСФЕРИ (общо нето)</t>
  </si>
  <si>
    <t>40-39</t>
  </si>
  <si>
    <t xml:space="preserve">     - предоставени трансфери (-) (на МОСВ-от приходите от продажбата на квоти за емисии на парникови газове)</t>
  </si>
  <si>
    <t xml:space="preserve">     - предоставени трансфери (-) (на МИЕТ- от приходите от продажбата на квоти за емисии на парникови газове)</t>
  </si>
  <si>
    <t xml:space="preserve">     - получени трансфери (+) (ЗДБРБ-2014г.)</t>
  </si>
  <si>
    <t>ПРЕДПРИЯТИЕ ЗА УПРАВЛЕНИЕ НА ДЕЙНОСТИТЕ ПО ОПАЗВАНЕ НА ОКОЛНАТА СРЕДА</t>
  </si>
  <si>
    <t>УТВЪРДИЛ:</t>
  </si>
  <si>
    <t>МИНИСТЪР</t>
  </si>
  <si>
    <t>Изготвил:</t>
  </si>
  <si>
    <t>Гл.счетоводител/Сийка Арнаудова/</t>
  </si>
  <si>
    <t>приходите и разходите в ПУДООС</t>
  </si>
  <si>
    <t xml:space="preserve">    /Ивелина Василева/</t>
  </si>
  <si>
    <t xml:space="preserve"> РАЗПРЕДЕЛЕНИЕ НА БЮДЖЕТА</t>
  </si>
  <si>
    <t>Уточнен план 2014г.</t>
  </si>
  <si>
    <t>Отчет    2014г.</t>
  </si>
  <si>
    <t>План  2015г.</t>
  </si>
  <si>
    <t>Вр.И.Д.Изпълнителен директор:</t>
  </si>
  <si>
    <t xml:space="preserve">                                       Ренета Георгиева</t>
  </si>
  <si>
    <t>Постъпления от продажба на квоти за емисии на парникови газове и авиационни квоти</t>
  </si>
  <si>
    <t xml:space="preserve">      Платени данъци, такси и административни санкции</t>
  </si>
  <si>
    <t>19-00</t>
  </si>
  <si>
    <t>52-06 = 64-02</t>
  </si>
  <si>
    <t>Придобиване на ДМА(изграждане на инфраструктурни обекти) / Трансфер към БЮДЖЕТНИ СТРУКТУРИ</t>
  </si>
  <si>
    <t>Придобиване наДМА(изграждане на инфраструктурни обекти)  / Трансфер към МОСВ</t>
  </si>
  <si>
    <t xml:space="preserve">   Издръжка (административни разходи)</t>
  </si>
  <si>
    <t>Капиталови разходи (ОБЩО)</t>
  </si>
  <si>
    <t xml:space="preserve">     - получени трансфери (+) (ЗДБРБ-2015г.)</t>
  </si>
  <si>
    <t xml:space="preserve">     - получени трансфери (+) (от Мин.Фин. От приходи от продажбата на квоти за емисии на парникови газове - за заемите с НДЕФ-до 2013г.)</t>
  </si>
  <si>
    <t xml:space="preserve">     - получени трансфери (+) (от Общини от мин.год.)</t>
  </si>
  <si>
    <t>88-03</t>
  </si>
  <si>
    <t>88-09</t>
  </si>
  <si>
    <r>
      <t xml:space="preserve">    събрани средства и извършени плащания от сметки за средства от Европейския съюз - нето (</t>
    </r>
    <r>
      <rPr>
        <b/>
        <sz val="9"/>
        <rFont val="Arial"/>
        <family val="2"/>
        <charset val="204"/>
      </rPr>
      <t>+</t>
    </r>
    <r>
      <rPr>
        <sz val="9"/>
        <rFont val="Arial"/>
        <family val="2"/>
        <charset val="204"/>
      </rPr>
      <t>/-)</t>
    </r>
  </si>
  <si>
    <r>
      <t>Събрани средства и извършени плащания за сметка на други бюджети, сметки и фондове - нето (+/</t>
    </r>
    <r>
      <rPr>
        <sz val="9"/>
        <rFont val="Arial"/>
        <family val="2"/>
        <charset val="204"/>
      </rPr>
      <t>-</t>
    </r>
    <r>
      <rPr>
        <b/>
        <sz val="9"/>
        <rFont val="Arial"/>
        <family val="2"/>
        <charset val="204"/>
      </rPr>
      <t>)</t>
    </r>
  </si>
  <si>
    <r>
      <t xml:space="preserve">    събрани средства и извършени плащания от/за други бюджети - нето (</t>
    </r>
    <r>
      <rPr>
        <b/>
        <sz val="9"/>
        <rFont val="Arial"/>
        <family val="2"/>
        <charset val="204"/>
      </rPr>
      <t>+</t>
    </r>
    <r>
      <rPr>
        <sz val="9"/>
        <rFont val="Arial"/>
        <family val="2"/>
        <charset val="204"/>
      </rPr>
      <t>/-)</t>
    </r>
  </si>
  <si>
    <t>Придобиване наДМА(изграждане на инфраструктурни обекти)  / Трансфер към ОБЩИНИ (за ЗАЕМИ-§78-88-нето)</t>
  </si>
  <si>
    <t xml:space="preserve">I. ПРИХОДИ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</si>
</sst>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
  </numFmts>
  <fonts count="41" x14ac:knownFonts="1">
    <font>
      <sz val="11"/>
      <color theme="1"/>
      <name val="Calibri"/>
      <family val="2"/>
      <scheme val="minor"/>
    </font>
    <font>
      <sz val="9"/>
      <name val="Arial CYR"/>
      <family val="2"/>
      <charset val="204"/>
    </font>
    <font>
      <sz val="10"/>
      <color indexed="8"/>
      <name val="Arial CYR"/>
      <charset val="204"/>
    </font>
    <font>
      <sz val="9"/>
      <color indexed="8"/>
      <name val="Arial CYR"/>
      <family val="2"/>
      <charset val="204"/>
    </font>
    <font>
      <b/>
      <sz val="10"/>
      <name val="Arial CYR"/>
      <family val="2"/>
      <charset val="204"/>
    </font>
    <font>
      <b/>
      <sz val="10"/>
      <color indexed="8"/>
      <name val="Arial CYR"/>
      <family val="2"/>
      <charset val="204"/>
    </font>
    <font>
      <b/>
      <sz val="10"/>
      <name val="Arial"/>
      <family val="2"/>
      <charset val="204"/>
    </font>
    <font>
      <sz val="9"/>
      <name val="Arial"/>
      <family val="2"/>
      <charset val="204"/>
    </font>
    <font>
      <sz val="9"/>
      <color theme="1"/>
      <name val="Calibri"/>
      <family val="2"/>
      <scheme val="minor"/>
    </font>
    <font>
      <sz val="9"/>
      <color indexed="8"/>
      <name val="Arial CYR"/>
      <charset val="204"/>
    </font>
    <font>
      <b/>
      <sz val="9"/>
      <name val="Arial CYR"/>
      <charset val="204"/>
    </font>
    <font>
      <sz val="9"/>
      <name val="Arial Cyr"/>
      <charset val="204"/>
    </font>
    <font>
      <b/>
      <sz val="9"/>
      <name val="Arial CYR"/>
      <family val="2"/>
      <charset val="204"/>
    </font>
    <font>
      <sz val="9"/>
      <color indexed="21"/>
      <name val="Arial CYR"/>
      <family val="2"/>
      <charset val="204"/>
    </font>
    <font>
      <b/>
      <sz val="9"/>
      <color indexed="8"/>
      <name val="Arial CYR"/>
      <family val="2"/>
      <charset val="204"/>
    </font>
    <font>
      <b/>
      <sz val="9"/>
      <name val="Arial"/>
      <family val="2"/>
      <charset val="204"/>
    </font>
    <font>
      <sz val="9"/>
      <color indexed="10"/>
      <name val="Arial CYR"/>
      <family val="2"/>
      <charset val="204"/>
    </font>
    <font>
      <sz val="9"/>
      <color indexed="8"/>
      <name val="Arial"/>
      <family val="2"/>
      <charset val="204"/>
    </font>
    <font>
      <b/>
      <sz val="9"/>
      <color indexed="8"/>
      <name val="Arial"/>
      <family val="2"/>
      <charset val="204"/>
    </font>
    <font>
      <b/>
      <sz val="9"/>
      <color theme="1"/>
      <name val="Calibri"/>
      <family val="2"/>
      <scheme val="minor"/>
    </font>
    <font>
      <b/>
      <sz val="11"/>
      <name val="Arial CYR"/>
      <family val="2"/>
      <charset val="204"/>
    </font>
    <font>
      <b/>
      <sz val="11"/>
      <color indexed="8"/>
      <name val="Arial CYR"/>
      <family val="2"/>
      <charset val="204"/>
    </font>
    <font>
      <b/>
      <sz val="11"/>
      <color theme="1"/>
      <name val="Calibri"/>
      <family val="2"/>
      <scheme val="minor"/>
    </font>
    <font>
      <b/>
      <sz val="10"/>
      <color theme="1"/>
      <name val="Calibri"/>
      <family val="2"/>
      <scheme val="minor"/>
    </font>
    <font>
      <b/>
      <sz val="11"/>
      <color indexed="8"/>
      <name val="Arial CYR"/>
      <charset val="204"/>
    </font>
    <font>
      <sz val="10"/>
      <color theme="1"/>
      <name val="Arial Unicode MS"/>
      <family val="2"/>
      <charset val="204"/>
    </font>
    <font>
      <u/>
      <sz val="11"/>
      <color theme="10"/>
      <name val="Calibri"/>
      <family val="2"/>
      <scheme val="minor"/>
    </font>
    <font>
      <b/>
      <sz val="12"/>
      <color theme="1"/>
      <name val="Calibri"/>
      <family val="2"/>
      <charset val="204"/>
      <scheme val="minor"/>
    </font>
    <font>
      <b/>
      <sz val="9"/>
      <color indexed="21"/>
      <name val="Arial CYR"/>
      <family val="2"/>
      <charset val="204"/>
    </font>
    <font>
      <b/>
      <sz val="11"/>
      <name val="Arial"/>
      <family val="2"/>
      <charset val="204"/>
    </font>
    <font>
      <b/>
      <sz val="9"/>
      <color indexed="10"/>
      <name val="Arial CYR"/>
      <family val="2"/>
      <charset val="204"/>
    </font>
    <font>
      <b/>
      <sz val="10"/>
      <color indexed="8"/>
      <name val="Arial"/>
      <family val="2"/>
      <charset val="204"/>
    </font>
    <font>
      <b/>
      <sz val="10"/>
      <color indexed="10"/>
      <name val="Arial CYR"/>
      <charset val="204"/>
    </font>
    <font>
      <b/>
      <sz val="10"/>
      <name val="Arial CYR"/>
      <charset val="204"/>
    </font>
    <font>
      <b/>
      <sz val="10"/>
      <color indexed="8"/>
      <name val="Arial CYR"/>
      <charset val="204"/>
    </font>
    <font>
      <sz val="10"/>
      <color indexed="10"/>
      <name val="Arial CYR"/>
      <charset val="204"/>
    </font>
    <font>
      <sz val="10"/>
      <name val="Arial CYR"/>
      <charset val="204"/>
    </font>
    <font>
      <b/>
      <sz val="14"/>
      <name val="Arial"/>
      <family val="2"/>
      <charset val="204"/>
    </font>
    <font>
      <b/>
      <sz val="12"/>
      <name val="Arial"/>
      <family val="2"/>
      <charset val="204"/>
    </font>
    <font>
      <b/>
      <sz val="12"/>
      <name val="Arial CYR"/>
      <charset val="204"/>
    </font>
    <font>
      <b/>
      <sz val="9"/>
      <color indexed="8"/>
      <name val="Arial CYR"/>
      <charset val="204"/>
    </font>
  </fonts>
  <fills count="4">
    <fill>
      <patternFill patternType="none"/>
    </fill>
    <fill>
      <patternFill patternType="gray125"/>
    </fill>
    <fill>
      <patternFill patternType="solid">
        <fgColor theme="9" tint="0.59999389629810485"/>
        <bgColor indexed="64"/>
      </patternFill>
    </fill>
    <fill>
      <patternFill patternType="solid">
        <fgColor rgb="FFFFC000"/>
        <bgColor indexed="64"/>
      </patternFill>
    </fill>
  </fills>
  <borders count="11">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s>
  <cellStyleXfs count="2">
    <xf numFmtId="0" fontId="0" fillId="0" borderId="0"/>
    <xf numFmtId="0" fontId="26" fillId="0" borderId="0" applyNumberFormat="0" applyFill="0" applyBorder="0" applyAlignment="0" applyProtection="0"/>
  </cellStyleXfs>
  <cellXfs count="207">
    <xf numFmtId="0" fontId="0" fillId="0" borderId="0" xfId="0"/>
    <xf numFmtId="0" fontId="1" fillId="0" borderId="1" xfId="0" applyFont="1" applyFill="1" applyBorder="1" applyAlignment="1" applyProtection="1">
      <alignment vertical="top"/>
    </xf>
    <xf numFmtId="0" fontId="1" fillId="0" borderId="2" xfId="0" applyFont="1" applyFill="1" applyBorder="1" applyAlignment="1" applyProtection="1">
      <alignment vertical="top"/>
    </xf>
    <xf numFmtId="0" fontId="3" fillId="0" borderId="2" xfId="0" applyFont="1" applyFill="1" applyBorder="1" applyAlignment="1" applyProtection="1">
      <alignment vertical="top"/>
    </xf>
    <xf numFmtId="0" fontId="4" fillId="0" borderId="3" xfId="0" quotePrefix="1" applyNumberFormat="1" applyFont="1" applyFill="1" applyBorder="1" applyAlignment="1" applyProtection="1">
      <alignment horizontal="left" vertical="top" wrapText="1"/>
    </xf>
    <xf numFmtId="0" fontId="7" fillId="0" borderId="1" xfId="0" applyFont="1" applyFill="1" applyBorder="1" applyAlignment="1" applyProtection="1">
      <alignment horizontal="fill"/>
    </xf>
    <xf numFmtId="0" fontId="8" fillId="0" borderId="0" xfId="0" applyFont="1"/>
    <xf numFmtId="0" fontId="10" fillId="0" borderId="2" xfId="0" quotePrefix="1" applyFont="1" applyFill="1" applyBorder="1" applyAlignment="1" applyProtection="1">
      <alignment horizontal="center" vertical="top"/>
    </xf>
    <xf numFmtId="0" fontId="9" fillId="0" borderId="2" xfId="0" quotePrefix="1" applyFont="1" applyFill="1" applyBorder="1" applyAlignment="1" applyProtection="1">
      <alignment horizontal="center"/>
    </xf>
    <xf numFmtId="0" fontId="3" fillId="0" borderId="2" xfId="0" applyFont="1" applyFill="1" applyBorder="1" applyProtection="1"/>
    <xf numFmtId="0" fontId="1" fillId="0" borderId="3"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1" fillId="0" borderId="2" xfId="0" quotePrefix="1" applyNumberFormat="1" applyFont="1" applyFill="1" applyBorder="1" applyAlignment="1" applyProtection="1">
      <alignment horizontal="left" vertical="top" wrapText="1"/>
    </xf>
    <xf numFmtId="3" fontId="3" fillId="0" borderId="2" xfId="0" applyNumberFormat="1" applyFont="1" applyFill="1" applyBorder="1" applyAlignment="1" applyProtection="1">
      <alignment vertical="top"/>
    </xf>
    <xf numFmtId="0" fontId="12" fillId="0" borderId="2" xfId="0" applyNumberFormat="1" applyFont="1" applyFill="1" applyBorder="1" applyAlignment="1" applyProtection="1">
      <alignment horizontal="left" vertical="top"/>
    </xf>
    <xf numFmtId="0" fontId="1" fillId="0" borderId="2" xfId="0" applyNumberFormat="1" applyFont="1" applyFill="1" applyBorder="1" applyAlignment="1" applyProtection="1">
      <alignment horizontal="left" vertical="top"/>
    </xf>
    <xf numFmtId="0" fontId="1" fillId="0" borderId="2" xfId="0" quotePrefix="1" applyNumberFormat="1" applyFont="1" applyFill="1" applyBorder="1" applyAlignment="1" applyProtection="1">
      <alignment horizontal="left" vertical="top" wrapText="1" indent="2"/>
    </xf>
    <xf numFmtId="0" fontId="1" fillId="0" borderId="2" xfId="0" quotePrefix="1" applyNumberFormat="1" applyFont="1" applyFill="1" applyBorder="1" applyAlignment="1" applyProtection="1">
      <alignment horizontal="left" vertical="top"/>
    </xf>
    <xf numFmtId="0" fontId="3" fillId="0" borderId="2" xfId="0" quotePrefix="1" applyNumberFormat="1" applyFont="1" applyFill="1" applyBorder="1" applyAlignment="1" applyProtection="1">
      <alignment horizontal="left" vertical="top" wrapText="1" indent="2"/>
    </xf>
    <xf numFmtId="0" fontId="3" fillId="0" borderId="2" xfId="0" applyNumberFormat="1" applyFont="1" applyFill="1" applyBorder="1" applyAlignment="1" applyProtection="1">
      <alignment vertical="top"/>
    </xf>
    <xf numFmtId="0" fontId="1" fillId="0" borderId="2" xfId="0" applyNumberFormat="1" applyFont="1" applyFill="1" applyBorder="1" applyAlignment="1" applyProtection="1">
      <alignment vertical="top" wrapText="1"/>
    </xf>
    <xf numFmtId="0" fontId="1" fillId="0" borderId="2" xfId="0" quotePrefix="1" applyFont="1" applyFill="1" applyBorder="1" applyAlignment="1" applyProtection="1">
      <alignment horizontal="left" vertical="top" wrapText="1"/>
    </xf>
    <xf numFmtId="49" fontId="1" fillId="0" borderId="2" xfId="0" quotePrefix="1" applyNumberFormat="1" applyFont="1" applyFill="1" applyBorder="1" applyAlignment="1" applyProtection="1">
      <alignment horizontal="center" vertical="top"/>
    </xf>
    <xf numFmtId="0" fontId="12" fillId="0" borderId="2" xfId="0" quotePrefix="1" applyNumberFormat="1" applyFont="1" applyFill="1" applyBorder="1" applyAlignment="1" applyProtection="1">
      <alignment horizontal="left" vertical="top"/>
    </xf>
    <xf numFmtId="164" fontId="14" fillId="0" borderId="2" xfId="0" quotePrefix="1" applyNumberFormat="1" applyFont="1" applyFill="1" applyBorder="1" applyAlignment="1" applyProtection="1">
      <alignment horizontal="left" vertical="top" wrapText="1"/>
    </xf>
    <xf numFmtId="49" fontId="14" fillId="0" borderId="2" xfId="0" applyNumberFormat="1" applyFont="1" applyFill="1" applyBorder="1" applyAlignment="1" applyProtection="1">
      <alignment horizontal="center" vertical="top"/>
    </xf>
    <xf numFmtId="164" fontId="14" fillId="0" borderId="2" xfId="0" quotePrefix="1" applyNumberFormat="1" applyFont="1" applyFill="1" applyBorder="1" applyAlignment="1" applyProtection="1">
      <alignment horizontal="left" vertical="top"/>
    </xf>
    <xf numFmtId="164" fontId="9" fillId="0" borderId="2" xfId="0" quotePrefix="1" applyNumberFormat="1" applyFont="1" applyFill="1" applyBorder="1" applyAlignment="1" applyProtection="1">
      <alignment horizontal="left" vertical="top"/>
    </xf>
    <xf numFmtId="164" fontId="9" fillId="0" borderId="2" xfId="0" quotePrefix="1" applyNumberFormat="1" applyFont="1" applyFill="1" applyBorder="1" applyAlignment="1" applyProtection="1">
      <alignment horizontal="left" vertical="top" wrapText="1"/>
    </xf>
    <xf numFmtId="49" fontId="9" fillId="0" borderId="2" xfId="0" applyNumberFormat="1" applyFont="1" applyFill="1" applyBorder="1" applyAlignment="1" applyProtection="1">
      <alignment horizontal="center" vertical="top"/>
    </xf>
    <xf numFmtId="164" fontId="3" fillId="0" borderId="2" xfId="0" quotePrefix="1" applyNumberFormat="1" applyFont="1" applyFill="1" applyBorder="1" applyAlignment="1" applyProtection="1">
      <alignment horizontal="left" vertical="top"/>
    </xf>
    <xf numFmtId="164" fontId="3" fillId="0" borderId="2" xfId="0" quotePrefix="1" applyNumberFormat="1" applyFont="1" applyFill="1" applyBorder="1" applyAlignment="1" applyProtection="1">
      <alignment horizontal="left" vertical="top" wrapText="1"/>
    </xf>
    <xf numFmtId="49" fontId="3" fillId="0" borderId="2" xfId="0" applyNumberFormat="1" applyFont="1" applyFill="1" applyBorder="1" applyAlignment="1" applyProtection="1">
      <alignment horizontal="center" vertical="top"/>
    </xf>
    <xf numFmtId="49" fontId="3" fillId="0" borderId="2" xfId="0" quotePrefix="1" applyNumberFormat="1" applyFont="1" applyFill="1" applyBorder="1" applyAlignment="1" applyProtection="1">
      <alignment horizontal="center" vertical="top"/>
    </xf>
    <xf numFmtId="164" fontId="15" fillId="0" borderId="2" xfId="0" quotePrefix="1" applyNumberFormat="1" applyFont="1" applyFill="1" applyBorder="1" applyAlignment="1" applyProtection="1">
      <alignment horizontal="left" vertical="top"/>
    </xf>
    <xf numFmtId="164" fontId="15" fillId="0" borderId="2" xfId="0" quotePrefix="1" applyNumberFormat="1" applyFont="1" applyFill="1" applyBorder="1" applyAlignment="1" applyProtection="1">
      <alignment horizontal="left" vertical="top" wrapText="1"/>
    </xf>
    <xf numFmtId="164" fontId="7" fillId="0" borderId="2" xfId="0" quotePrefix="1" applyNumberFormat="1" applyFont="1" applyFill="1" applyBorder="1" applyAlignment="1" applyProtection="1">
      <alignment horizontal="left" vertical="top"/>
    </xf>
    <xf numFmtId="164" fontId="7" fillId="0" borderId="2" xfId="0" quotePrefix="1" applyNumberFormat="1" applyFont="1" applyFill="1" applyBorder="1" applyAlignment="1" applyProtection="1">
      <alignment horizontal="left" vertical="top" wrapText="1"/>
    </xf>
    <xf numFmtId="164" fontId="7" fillId="0" borderId="2" xfId="0" quotePrefix="1" applyNumberFormat="1" applyFont="1" applyFill="1" applyBorder="1" applyAlignment="1" applyProtection="1">
      <alignment horizontal="left" vertical="top" wrapText="1" indent="2"/>
    </xf>
    <xf numFmtId="0" fontId="7" fillId="0" borderId="2" xfId="0" quotePrefix="1" applyNumberFormat="1" applyFont="1" applyFill="1" applyBorder="1" applyAlignment="1" applyProtection="1">
      <alignment horizontal="left" vertical="top"/>
    </xf>
    <xf numFmtId="0" fontId="7" fillId="0" borderId="2" xfId="0" quotePrefix="1" applyNumberFormat="1" applyFont="1" applyFill="1" applyBorder="1" applyAlignment="1" applyProtection="1">
      <alignment horizontal="left" vertical="top" wrapText="1"/>
    </xf>
    <xf numFmtId="0" fontId="15" fillId="0" borderId="2" xfId="0" quotePrefix="1" applyNumberFormat="1" applyFont="1" applyFill="1" applyBorder="1" applyAlignment="1" applyProtection="1">
      <alignment horizontal="left" vertical="top" wrapText="1"/>
    </xf>
    <xf numFmtId="0" fontId="7" fillId="0" borderId="2" xfId="0" applyNumberFormat="1" applyFont="1" applyFill="1" applyBorder="1" applyAlignment="1" applyProtection="1">
      <alignment vertical="top"/>
    </xf>
    <xf numFmtId="0" fontId="15" fillId="0" borderId="2" xfId="0" quotePrefix="1" applyNumberFormat="1" applyFont="1" applyFill="1" applyBorder="1" applyAlignment="1" applyProtection="1">
      <alignment horizontal="left" vertical="top"/>
    </xf>
    <xf numFmtId="0" fontId="14" fillId="0" borderId="3" xfId="0" quotePrefix="1" applyNumberFormat="1" applyFont="1" applyFill="1" applyBorder="1" applyAlignment="1" applyProtection="1">
      <alignment horizontal="left" vertical="top" wrapText="1"/>
    </xf>
    <xf numFmtId="3" fontId="3" fillId="0" borderId="3" xfId="0" applyNumberFormat="1" applyFont="1" applyFill="1" applyBorder="1" applyAlignment="1" applyProtection="1"/>
    <xf numFmtId="0" fontId="1" fillId="0" borderId="2" xfId="0" applyNumberFormat="1" applyFont="1" applyFill="1" applyBorder="1" applyAlignment="1" applyProtection="1">
      <alignment horizontal="fill" vertical="top" wrapText="1"/>
    </xf>
    <xf numFmtId="3" fontId="1" fillId="0" borderId="2" xfId="0" applyNumberFormat="1" applyFont="1" applyFill="1" applyBorder="1" applyAlignment="1" applyProtection="1"/>
    <xf numFmtId="0" fontId="12" fillId="0" borderId="2" xfId="0" quotePrefix="1" applyNumberFormat="1" applyFont="1" applyFill="1" applyBorder="1" applyAlignment="1" applyProtection="1">
      <alignment horizontal="left" vertical="top" wrapText="1"/>
    </xf>
    <xf numFmtId="0" fontId="3" fillId="0" borderId="2" xfId="0" quotePrefix="1" applyNumberFormat="1" applyFont="1" applyFill="1" applyBorder="1" applyAlignment="1" applyProtection="1">
      <alignment horizontal="left" vertical="top" wrapText="1"/>
    </xf>
    <xf numFmtId="3" fontId="13" fillId="0" borderId="3" xfId="0" applyNumberFormat="1" applyFont="1" applyFill="1" applyBorder="1" applyAlignment="1" applyProtection="1">
      <alignment vertical="top"/>
    </xf>
    <xf numFmtId="3" fontId="1" fillId="0" borderId="2" xfId="0" applyNumberFormat="1" applyFont="1" applyFill="1" applyBorder="1" applyAlignment="1" applyProtection="1">
      <alignment vertical="top"/>
    </xf>
    <xf numFmtId="3" fontId="16" fillId="0" borderId="2" xfId="0" applyNumberFormat="1" applyFont="1" applyFill="1" applyBorder="1" applyAlignment="1" applyProtection="1">
      <alignment vertical="top"/>
    </xf>
    <xf numFmtId="0" fontId="17" fillId="0" borderId="3" xfId="0" applyNumberFormat="1" applyFont="1" applyFill="1" applyBorder="1" applyAlignment="1" applyProtection="1">
      <alignment vertical="top"/>
    </xf>
    <xf numFmtId="0" fontId="17" fillId="0" borderId="2" xfId="0" applyNumberFormat="1" applyFont="1" applyFill="1" applyBorder="1" applyAlignment="1" applyProtection="1">
      <alignment vertical="top"/>
    </xf>
    <xf numFmtId="164" fontId="3" fillId="0" borderId="2" xfId="0" applyNumberFormat="1" applyFont="1" applyFill="1" applyBorder="1" applyAlignment="1" applyProtection="1">
      <alignment horizontal="left" vertical="top" wrapText="1" indent="1"/>
    </xf>
    <xf numFmtId="49" fontId="3" fillId="0" borderId="2" xfId="0" quotePrefix="1" applyNumberFormat="1" applyFont="1" applyFill="1" applyBorder="1" applyAlignment="1" applyProtection="1">
      <alignment horizontal="center"/>
    </xf>
    <xf numFmtId="164" fontId="3" fillId="0" borderId="2" xfId="0" quotePrefix="1" applyNumberFormat="1" applyFont="1" applyFill="1" applyBorder="1" applyAlignment="1" applyProtection="1">
      <alignment horizontal="left" vertical="top" wrapText="1" indent="1"/>
    </xf>
    <xf numFmtId="0" fontId="18" fillId="0" borderId="2" xfId="0" applyNumberFormat="1" applyFont="1" applyFill="1" applyBorder="1" applyAlignment="1" applyProtection="1">
      <alignment vertical="top"/>
    </xf>
    <xf numFmtId="0" fontId="7" fillId="0" borderId="2" xfId="0" quotePrefix="1" applyNumberFormat="1" applyFont="1" applyFill="1" applyBorder="1" applyAlignment="1" applyProtection="1">
      <alignment horizontal="left" vertical="top" wrapText="1" indent="1"/>
    </xf>
    <xf numFmtId="3" fontId="14" fillId="0" borderId="2" xfId="0" applyNumberFormat="1" applyFont="1" applyFill="1" applyBorder="1" applyAlignment="1" applyProtection="1">
      <alignment vertical="top"/>
    </xf>
    <xf numFmtId="0" fontId="19" fillId="0" borderId="0" xfId="0" applyFont="1"/>
    <xf numFmtId="3" fontId="3" fillId="0" borderId="6" xfId="0" applyNumberFormat="1" applyFont="1" applyFill="1" applyBorder="1" applyAlignment="1" applyProtection="1">
      <alignment vertical="top"/>
    </xf>
    <xf numFmtId="0" fontId="22" fillId="0" borderId="0" xfId="0" applyFont="1"/>
    <xf numFmtId="3" fontId="5" fillId="0" borderId="3" xfId="0" applyNumberFormat="1" applyFont="1" applyFill="1" applyBorder="1" applyAlignment="1" applyProtection="1">
      <alignment vertical="top"/>
    </xf>
    <xf numFmtId="0" fontId="23" fillId="0" borderId="0" xfId="0" applyFont="1"/>
    <xf numFmtId="0" fontId="20" fillId="0" borderId="2" xfId="0" applyFont="1" applyFill="1" applyBorder="1" applyAlignment="1" applyProtection="1">
      <alignment vertical="top"/>
    </xf>
    <xf numFmtId="0" fontId="20" fillId="0" borderId="2" xfId="0" applyFont="1" applyFill="1" applyBorder="1" applyAlignment="1" applyProtection="1">
      <alignment horizontal="center" vertical="top"/>
    </xf>
    <xf numFmtId="0" fontId="24" fillId="0" borderId="2" xfId="0" quotePrefix="1" applyFont="1" applyFill="1" applyBorder="1" applyAlignment="1" applyProtection="1">
      <alignment horizontal="center" vertical="top" wrapText="1"/>
    </xf>
    <xf numFmtId="0" fontId="20" fillId="0" borderId="2" xfId="0" quotePrefix="1" applyNumberFormat="1" applyFont="1" applyFill="1" applyBorder="1" applyAlignment="1" applyProtection="1">
      <alignment horizontal="left" vertical="top"/>
    </xf>
    <xf numFmtId="164" fontId="21" fillId="0" borderId="2" xfId="0" quotePrefix="1" applyNumberFormat="1" applyFont="1" applyFill="1" applyBorder="1" applyAlignment="1" applyProtection="1">
      <alignment horizontal="left" vertical="top" wrapText="1"/>
    </xf>
    <xf numFmtId="0" fontId="12" fillId="0" borderId="2" xfId="0" applyNumberFormat="1" applyFont="1" applyFill="1" applyBorder="1" applyAlignment="1" applyProtection="1">
      <alignment vertical="top"/>
    </xf>
    <xf numFmtId="3" fontId="14" fillId="0" borderId="2" xfId="0" applyNumberFormat="1" applyFont="1" applyFill="1" applyBorder="1" applyAlignment="1" applyProtection="1"/>
    <xf numFmtId="0" fontId="4" fillId="2" borderId="2" xfId="0" quotePrefix="1" applyNumberFormat="1" applyFont="1" applyFill="1" applyBorder="1" applyAlignment="1" applyProtection="1">
      <alignment horizontal="left" vertical="top"/>
    </xf>
    <xf numFmtId="164" fontId="6" fillId="2" borderId="2" xfId="0" quotePrefix="1" applyNumberFormat="1" applyFont="1" applyFill="1" applyBorder="1" applyAlignment="1" applyProtection="1">
      <alignment horizontal="left" vertical="top" wrapText="1"/>
    </xf>
    <xf numFmtId="3" fontId="5" fillId="2" borderId="2" xfId="0" applyNumberFormat="1" applyFont="1" applyFill="1" applyBorder="1" applyAlignment="1" applyProtection="1">
      <alignment vertical="top"/>
    </xf>
    <xf numFmtId="164" fontId="5" fillId="2" borderId="2" xfId="0" quotePrefix="1" applyNumberFormat="1" applyFont="1" applyFill="1" applyBorder="1" applyAlignment="1" applyProtection="1">
      <alignment horizontal="left" vertical="top" wrapText="1"/>
    </xf>
    <xf numFmtId="3" fontId="21" fillId="0" borderId="2" xfId="0" applyNumberFormat="1" applyFont="1" applyFill="1" applyBorder="1" applyAlignment="1" applyProtection="1">
      <alignment vertical="top"/>
    </xf>
    <xf numFmtId="0" fontId="22" fillId="0" borderId="0" xfId="0" applyFont="1" applyAlignment="1">
      <alignment horizontal="right" vertical="center"/>
    </xf>
    <xf numFmtId="0" fontId="0" fillId="0" borderId="0" xfId="0" applyAlignment="1">
      <alignment vertical="center" wrapText="1"/>
    </xf>
    <xf numFmtId="0" fontId="0" fillId="0" borderId="0" xfId="0" applyAlignment="1">
      <alignment vertical="center"/>
    </xf>
    <xf numFmtId="0" fontId="25" fillId="0" borderId="0" xfId="0" applyFont="1" applyAlignment="1">
      <alignment vertical="center"/>
    </xf>
    <xf numFmtId="0" fontId="26" fillId="0" borderId="0" xfId="1" applyAlignment="1">
      <alignment vertical="center"/>
    </xf>
    <xf numFmtId="0" fontId="27" fillId="0" borderId="0" xfId="0" applyFont="1"/>
    <xf numFmtId="0" fontId="12" fillId="0" borderId="3" xfId="0" applyNumberFormat="1" applyFont="1" applyFill="1" applyBorder="1" applyAlignment="1" applyProtection="1">
      <alignment vertical="top"/>
    </xf>
    <xf numFmtId="164" fontId="14" fillId="0" borderId="2" xfId="0" applyNumberFormat="1" applyFont="1" applyFill="1" applyBorder="1" applyAlignment="1" applyProtection="1">
      <alignment horizontal="left" vertical="top" wrapText="1"/>
    </xf>
    <xf numFmtId="3" fontId="18" fillId="0" borderId="2" xfId="0" applyNumberFormat="1" applyFont="1" applyFill="1" applyBorder="1" applyAlignment="1" applyProtection="1">
      <alignment vertical="top"/>
    </xf>
    <xf numFmtId="0" fontId="7" fillId="0" borderId="6" xfId="0" applyNumberFormat="1" applyFont="1" applyFill="1" applyBorder="1" applyAlignment="1" applyProtection="1">
      <alignment horizontal="fill" vertical="top" wrapText="1"/>
    </xf>
    <xf numFmtId="0" fontId="7" fillId="0" borderId="3" xfId="0" quotePrefix="1" applyNumberFormat="1" applyFont="1" applyFill="1" applyBorder="1" applyAlignment="1" applyProtection="1">
      <alignment horizontal="left" vertical="top" wrapText="1" indent="1"/>
    </xf>
    <xf numFmtId="0" fontId="17" fillId="0" borderId="6" xfId="0" applyNumberFormat="1" applyFont="1" applyFill="1" applyBorder="1" applyAlignment="1" applyProtection="1">
      <alignment vertical="top"/>
    </xf>
    <xf numFmtId="3" fontId="7" fillId="0" borderId="6" xfId="0" applyNumberFormat="1" applyFont="1" applyFill="1" applyBorder="1" applyAlignment="1" applyProtection="1">
      <alignment vertical="top"/>
    </xf>
    <xf numFmtId="0" fontId="30" fillId="0" borderId="2" xfId="0" applyFont="1" applyFill="1" applyBorder="1" applyProtection="1"/>
    <xf numFmtId="0" fontId="15" fillId="0" borderId="2" xfId="0" applyNumberFormat="1" applyFont="1" applyFill="1" applyBorder="1" applyAlignment="1" applyProtection="1">
      <alignment horizontal="left" vertical="top" wrapText="1"/>
    </xf>
    <xf numFmtId="0" fontId="15" fillId="0" borderId="2" xfId="0" applyNumberFormat="1" applyFont="1" applyFill="1" applyBorder="1" applyAlignment="1" applyProtection="1">
      <alignment horizontal="center" vertical="top"/>
    </xf>
    <xf numFmtId="0" fontId="15" fillId="0" borderId="2" xfId="0" applyFont="1" applyFill="1" applyBorder="1" applyAlignment="1" applyProtection="1">
      <alignment vertical="top"/>
    </xf>
    <xf numFmtId="0" fontId="15" fillId="0" borderId="0" xfId="0" applyFont="1" applyFill="1" applyAlignment="1" applyProtection="1">
      <alignment vertical="top"/>
    </xf>
    <xf numFmtId="0" fontId="31" fillId="0" borderId="3" xfId="0" applyNumberFormat="1" applyFont="1" applyFill="1" applyBorder="1" applyAlignment="1" applyProtection="1">
      <alignment vertical="top"/>
    </xf>
    <xf numFmtId="0" fontId="6" fillId="0" borderId="3" xfId="0" quotePrefix="1" applyNumberFormat="1" applyFont="1" applyFill="1" applyBorder="1" applyAlignment="1" applyProtection="1">
      <alignment horizontal="left" vertical="top" wrapText="1"/>
    </xf>
    <xf numFmtId="3" fontId="31" fillId="0" borderId="3" xfId="0" applyNumberFormat="1" applyFont="1" applyFill="1" applyBorder="1" applyAlignment="1" applyProtection="1">
      <alignment vertical="top"/>
    </xf>
    <xf numFmtId="0" fontId="5" fillId="0" borderId="3" xfId="0" applyNumberFormat="1" applyFont="1" applyFill="1" applyBorder="1" applyAlignment="1" applyProtection="1">
      <alignment vertical="top"/>
    </xf>
    <xf numFmtId="3" fontId="14" fillId="0" borderId="3" xfId="0" applyNumberFormat="1" applyFont="1" applyFill="1" applyBorder="1" applyAlignment="1" applyProtection="1"/>
    <xf numFmtId="0" fontId="12" fillId="0" borderId="8" xfId="0" applyNumberFormat="1" applyFont="1" applyFill="1" applyBorder="1" applyAlignment="1" applyProtection="1">
      <alignment vertical="top"/>
    </xf>
    <xf numFmtId="0" fontId="14" fillId="0" borderId="8" xfId="0" quotePrefix="1" applyNumberFormat="1" applyFont="1" applyFill="1" applyBorder="1" applyAlignment="1" applyProtection="1">
      <alignment horizontal="left" vertical="top" wrapText="1"/>
    </xf>
    <xf numFmtId="3" fontId="28" fillId="0" borderId="8" xfId="0" applyNumberFormat="1" applyFont="1" applyFill="1" applyBorder="1" applyAlignment="1" applyProtection="1">
      <alignment vertical="top"/>
    </xf>
    <xf numFmtId="3" fontId="3" fillId="0" borderId="2" xfId="0" applyNumberFormat="1" applyFont="1" applyFill="1" applyBorder="1" applyAlignment="1" applyProtection="1">
      <alignment vertical="top"/>
      <protection locked="0"/>
    </xf>
    <xf numFmtId="0" fontId="4" fillId="0" borderId="2"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left" vertical="top" wrapText="1"/>
    </xf>
    <xf numFmtId="3" fontId="5" fillId="0" borderId="2" xfId="0" applyNumberFormat="1" applyFont="1" applyFill="1" applyBorder="1" applyAlignment="1" applyProtection="1">
      <alignment vertical="top"/>
    </xf>
    <xf numFmtId="0" fontId="12" fillId="0" borderId="2" xfId="0" applyNumberFormat="1" applyFont="1" applyFill="1" applyBorder="1" applyAlignment="1" applyProtection="1">
      <alignment horizontal="left" vertical="top" wrapText="1" indent="1"/>
    </xf>
    <xf numFmtId="3" fontId="34" fillId="0" borderId="2" xfId="0" applyNumberFormat="1" applyFont="1" applyFill="1" applyBorder="1" applyAlignment="1" applyProtection="1">
      <alignment vertical="top"/>
      <protection locked="0"/>
    </xf>
    <xf numFmtId="0" fontId="33" fillId="0" borderId="0" xfId="0" applyFont="1" applyFill="1" applyProtection="1"/>
    <xf numFmtId="0" fontId="36" fillId="0" borderId="2" xfId="0" quotePrefix="1" applyNumberFormat="1" applyFont="1" applyFill="1" applyBorder="1" applyAlignment="1" applyProtection="1">
      <alignment horizontal="left" vertical="top" wrapText="1" indent="2"/>
    </xf>
    <xf numFmtId="0" fontId="36" fillId="0" borderId="2" xfId="0" quotePrefix="1" applyNumberFormat="1" applyFont="1" applyFill="1" applyBorder="1" applyAlignment="1" applyProtection="1">
      <alignment horizontal="center" vertical="top"/>
    </xf>
    <xf numFmtId="3" fontId="2" fillId="0" borderId="2" xfId="0" applyNumberFormat="1" applyFont="1" applyFill="1" applyBorder="1" applyAlignment="1" applyProtection="1">
      <alignment vertical="top"/>
      <protection locked="0"/>
    </xf>
    <xf numFmtId="0" fontId="36" fillId="0" borderId="0" xfId="0" applyFont="1" applyFill="1" applyProtection="1"/>
    <xf numFmtId="0" fontId="14" fillId="0" borderId="2" xfId="0" applyNumberFormat="1" applyFont="1" applyFill="1" applyBorder="1" applyAlignment="1" applyProtection="1">
      <alignment horizontal="left" vertical="top" wrapText="1" indent="1"/>
    </xf>
    <xf numFmtId="3" fontId="14" fillId="0" borderId="2" xfId="0" applyNumberFormat="1" applyFont="1" applyFill="1" applyBorder="1" applyAlignment="1" applyProtection="1">
      <alignment vertical="top"/>
      <protection locked="0"/>
    </xf>
    <xf numFmtId="0" fontId="34" fillId="0" borderId="2" xfId="0" applyNumberFormat="1" applyFont="1" applyFill="1" applyBorder="1" applyAlignment="1" applyProtection="1">
      <alignment horizontal="left" vertical="top" wrapText="1" indent="1"/>
    </xf>
    <xf numFmtId="0" fontId="33" fillId="0" borderId="2" xfId="0" applyFont="1" applyFill="1" applyBorder="1" applyProtection="1"/>
    <xf numFmtId="3" fontId="14" fillId="0" borderId="8" xfId="0" applyNumberFormat="1" applyFont="1" applyFill="1" applyBorder="1" applyAlignment="1" applyProtection="1">
      <alignment vertical="top"/>
      <protection locked="0"/>
    </xf>
    <xf numFmtId="3" fontId="3" fillId="0" borderId="3" xfId="0" applyNumberFormat="1" applyFont="1" applyFill="1" applyBorder="1" applyAlignment="1" applyProtection="1">
      <alignment vertical="top"/>
      <protection locked="0"/>
    </xf>
    <xf numFmtId="3" fontId="12" fillId="0" borderId="2" xfId="0" applyNumberFormat="1" applyFont="1" applyFill="1" applyBorder="1" applyAlignment="1" applyProtection="1">
      <alignment vertical="top"/>
    </xf>
    <xf numFmtId="0" fontId="1" fillId="0" borderId="8" xfId="0" applyFont="1" applyFill="1" applyBorder="1" applyAlignment="1" applyProtection="1">
      <alignment vertical="top"/>
    </xf>
    <xf numFmtId="0" fontId="1" fillId="0" borderId="8" xfId="0" applyFont="1" applyFill="1" applyBorder="1" applyAlignment="1" applyProtection="1">
      <alignment horizontal="center" vertical="top"/>
    </xf>
    <xf numFmtId="0" fontId="1" fillId="0" borderId="8" xfId="0" applyFont="1" applyFill="1" applyBorder="1" applyAlignment="1" applyProtection="1">
      <alignment horizontal="center"/>
    </xf>
    <xf numFmtId="0" fontId="8" fillId="0" borderId="0" xfId="0" applyFont="1" applyAlignment="1">
      <alignment horizontal="center"/>
    </xf>
    <xf numFmtId="0" fontId="1" fillId="0" borderId="6" xfId="0" applyNumberFormat="1" applyFont="1" applyFill="1" applyBorder="1" applyAlignment="1" applyProtection="1">
      <alignment vertical="top"/>
    </xf>
    <xf numFmtId="0" fontId="35" fillId="0" borderId="2" xfId="0" applyFont="1" applyFill="1" applyBorder="1" applyProtection="1"/>
    <xf numFmtId="0" fontId="32" fillId="0" borderId="2" xfId="0" applyFont="1" applyFill="1" applyBorder="1" applyProtection="1"/>
    <xf numFmtId="0" fontId="33" fillId="0" borderId="0" xfId="0" quotePrefix="1" applyFont="1" applyFill="1" applyAlignment="1" applyProtection="1">
      <alignment horizontal="center" vertical="top"/>
    </xf>
    <xf numFmtId="0" fontId="38" fillId="0" borderId="0" xfId="0" applyFont="1" applyAlignment="1"/>
    <xf numFmtId="0" fontId="33" fillId="0" borderId="0" xfId="0" applyFont="1" applyFill="1" applyAlignment="1" applyProtection="1">
      <alignment horizontal="center" vertical="top" wrapText="1"/>
      <protection locked="0"/>
    </xf>
    <xf numFmtId="0" fontId="27" fillId="0" borderId="0" xfId="0" applyFont="1" applyAlignment="1">
      <alignment horizontal="center"/>
    </xf>
    <xf numFmtId="3" fontId="13" fillId="0" borderId="2" xfId="0" applyNumberFormat="1" applyFont="1" applyFill="1" applyBorder="1" applyAlignment="1" applyProtection="1">
      <alignment vertical="top"/>
    </xf>
    <xf numFmtId="0" fontId="0" fillId="0" borderId="2" xfId="0" applyBorder="1" applyAlignment="1">
      <alignment vertical="top"/>
    </xf>
    <xf numFmtId="0" fontId="29" fillId="0" borderId="0" xfId="0" applyFont="1" applyAlignment="1">
      <alignment horizontal="center"/>
    </xf>
    <xf numFmtId="0" fontId="0" fillId="0" borderId="0" xfId="0" applyAlignment="1">
      <alignment horizontal="center"/>
    </xf>
    <xf numFmtId="0" fontId="39" fillId="0" borderId="0" xfId="0" quotePrefix="1" applyFont="1" applyFill="1" applyAlignment="1" applyProtection="1">
      <alignment horizontal="center" vertical="top"/>
    </xf>
    <xf numFmtId="3" fontId="13" fillId="0" borderId="2" xfId="0" applyNumberFormat="1" applyFont="1" applyFill="1" applyBorder="1" applyAlignment="1" applyProtection="1">
      <alignment vertical="top"/>
    </xf>
    <xf numFmtId="0" fontId="29" fillId="0" borderId="0" xfId="0" applyFont="1" applyAlignment="1">
      <alignment horizontal="center"/>
    </xf>
    <xf numFmtId="0" fontId="0" fillId="0" borderId="0" xfId="0" applyAlignment="1">
      <alignment horizontal="center"/>
    </xf>
    <xf numFmtId="0" fontId="39" fillId="0" borderId="0" xfId="0" quotePrefix="1" applyFont="1" applyFill="1" applyAlignment="1" applyProtection="1">
      <alignment horizontal="center" vertical="top"/>
    </xf>
    <xf numFmtId="164" fontId="15" fillId="0" borderId="6" xfId="0" quotePrefix="1" applyNumberFormat="1" applyFont="1" applyFill="1" applyBorder="1" applyAlignment="1" applyProtection="1">
      <alignment horizontal="left" vertical="top" wrapText="1" indent="1"/>
    </xf>
    <xf numFmtId="3" fontId="14" fillId="0" borderId="6" xfId="0" applyNumberFormat="1" applyFont="1" applyFill="1" applyBorder="1" applyAlignment="1" applyProtection="1">
      <alignment vertical="top"/>
    </xf>
    <xf numFmtId="164" fontId="15" fillId="0" borderId="5" xfId="0" quotePrefix="1" applyNumberFormat="1" applyFont="1" applyFill="1" applyBorder="1" applyAlignment="1" applyProtection="1">
      <alignment horizontal="left" vertical="top"/>
    </xf>
    <xf numFmtId="164" fontId="7" fillId="0" borderId="5" xfId="0" quotePrefix="1" applyNumberFormat="1" applyFont="1" applyFill="1" applyBorder="1" applyAlignment="1" applyProtection="1">
      <alignment horizontal="left" vertical="top"/>
    </xf>
    <xf numFmtId="164" fontId="15" fillId="0" borderId="7" xfId="0" quotePrefix="1" applyNumberFormat="1" applyFont="1" applyFill="1" applyBorder="1" applyAlignment="1" applyProtection="1">
      <alignment horizontal="left" vertical="top" wrapText="1" indent="1"/>
    </xf>
    <xf numFmtId="164" fontId="7" fillId="0" borderId="5" xfId="0" quotePrefix="1" applyNumberFormat="1" applyFont="1" applyFill="1" applyBorder="1" applyAlignment="1" applyProtection="1">
      <alignment horizontal="left" vertical="top" wrapText="1" indent="2"/>
    </xf>
    <xf numFmtId="164" fontId="7" fillId="0" borderId="4" xfId="0" quotePrefix="1" applyNumberFormat="1" applyFont="1" applyFill="1" applyBorder="1" applyAlignment="1" applyProtection="1">
      <alignment horizontal="left" vertical="top" wrapText="1" indent="2"/>
    </xf>
    <xf numFmtId="49" fontId="1" fillId="0" borderId="1" xfId="0" applyNumberFormat="1" applyFont="1" applyFill="1" applyBorder="1" applyAlignment="1" applyProtection="1">
      <alignment horizontal="center" vertical="top"/>
    </xf>
    <xf numFmtId="49" fontId="12" fillId="0" borderId="2" xfId="0" applyNumberFormat="1" applyFont="1" applyFill="1" applyBorder="1" applyAlignment="1" applyProtection="1">
      <alignment horizontal="center" vertical="top"/>
    </xf>
    <xf numFmtId="49" fontId="1" fillId="0" borderId="2" xfId="0" applyNumberFormat="1" applyFont="1" applyFill="1" applyBorder="1" applyAlignment="1" applyProtection="1">
      <alignment horizontal="center" vertical="top"/>
    </xf>
    <xf numFmtId="49" fontId="1" fillId="0" borderId="8" xfId="0" applyNumberFormat="1" applyFont="1" applyFill="1" applyBorder="1" applyAlignment="1" applyProtection="1">
      <alignment horizontal="center" vertical="top"/>
    </xf>
    <xf numFmtId="49" fontId="12" fillId="0" borderId="4" xfId="0" quotePrefix="1" applyNumberFormat="1" applyFont="1" applyFill="1" applyBorder="1" applyAlignment="1" applyProtection="1">
      <alignment horizontal="center" vertical="top"/>
    </xf>
    <xf numFmtId="49" fontId="1" fillId="0" borderId="5" xfId="0" quotePrefix="1" applyNumberFormat="1" applyFont="1" applyFill="1" applyBorder="1" applyAlignment="1" applyProtection="1">
      <alignment horizontal="center" vertical="top"/>
    </xf>
    <xf numFmtId="49" fontId="14" fillId="0" borderId="5" xfId="0" quotePrefix="1" applyNumberFormat="1" applyFont="1" applyFill="1" applyBorder="1" applyAlignment="1" applyProtection="1">
      <alignment horizontal="center" vertical="top"/>
    </xf>
    <xf numFmtId="49" fontId="12" fillId="0" borderId="5" xfId="0" applyNumberFormat="1" applyFont="1" applyFill="1" applyBorder="1" applyAlignment="1" applyProtection="1">
      <alignment horizontal="center" vertical="top"/>
    </xf>
    <xf numFmtId="49" fontId="11" fillId="0" borderId="0" xfId="0" applyNumberFormat="1" applyFont="1" applyFill="1" applyAlignment="1" applyProtection="1">
      <alignment horizontal="center"/>
    </xf>
    <xf numFmtId="49" fontId="14" fillId="0" borderId="5" xfId="0" applyNumberFormat="1" applyFont="1" applyFill="1" applyBorder="1" applyAlignment="1" applyProtection="1">
      <alignment horizontal="center" vertical="top"/>
    </xf>
    <xf numFmtId="0" fontId="40" fillId="0" borderId="5" xfId="0" applyNumberFormat="1" applyFont="1" applyFill="1" applyBorder="1" applyAlignment="1" applyProtection="1">
      <alignment horizontal="center" vertical="top"/>
    </xf>
    <xf numFmtId="49" fontId="3" fillId="0" borderId="5" xfId="0" applyNumberFormat="1" applyFont="1" applyFill="1" applyBorder="1" applyAlignment="1" applyProtection="1">
      <alignment horizontal="center" vertical="top"/>
    </xf>
    <xf numFmtId="49" fontId="1" fillId="0" borderId="5" xfId="0" applyNumberFormat="1" applyFont="1" applyFill="1" applyBorder="1" applyAlignment="1" applyProtection="1">
      <alignment horizontal="center" vertical="top"/>
    </xf>
    <xf numFmtId="49" fontId="14" fillId="2" borderId="2" xfId="0" applyNumberFormat="1" applyFont="1" applyFill="1" applyBorder="1" applyAlignment="1" applyProtection="1">
      <alignment horizontal="center" vertical="top"/>
    </xf>
    <xf numFmtId="49" fontId="15" fillId="0" borderId="2" xfId="0" applyNumberFormat="1" applyFont="1" applyFill="1" applyBorder="1" applyAlignment="1" applyProtection="1">
      <alignment horizontal="center" vertical="top" wrapText="1"/>
    </xf>
    <xf numFmtId="49" fontId="7" fillId="0" borderId="2" xfId="0" quotePrefix="1" applyNumberFormat="1" applyFont="1" applyFill="1" applyBorder="1" applyAlignment="1" applyProtection="1">
      <alignment horizontal="center" vertical="top" wrapText="1"/>
    </xf>
    <xf numFmtId="49" fontId="14" fillId="0" borderId="6" xfId="0" applyNumberFormat="1" applyFont="1" applyFill="1" applyBorder="1" applyAlignment="1" applyProtection="1">
      <alignment horizontal="center" vertical="top"/>
    </xf>
    <xf numFmtId="49" fontId="15" fillId="0" borderId="6" xfId="0" applyNumberFormat="1" applyFont="1" applyFill="1" applyBorder="1" applyAlignment="1" applyProtection="1">
      <alignment horizontal="center" vertical="top" wrapText="1"/>
    </xf>
    <xf numFmtId="49" fontId="7" fillId="0" borderId="3" xfId="0" quotePrefix="1" applyNumberFormat="1" applyFont="1" applyFill="1" applyBorder="1" applyAlignment="1" applyProtection="1">
      <alignment horizontal="center" vertical="top" wrapText="1"/>
    </xf>
    <xf numFmtId="49" fontId="7" fillId="0" borderId="5" xfId="0" quotePrefix="1" applyNumberFormat="1" applyFont="1" applyFill="1" applyBorder="1" applyAlignment="1" applyProtection="1">
      <alignment horizontal="center" vertical="top" wrapText="1"/>
    </xf>
    <xf numFmtId="49" fontId="7" fillId="0" borderId="5" xfId="0" quotePrefix="1" applyNumberFormat="1" applyFont="1" applyFill="1" applyBorder="1" applyAlignment="1" applyProtection="1">
      <alignment horizontal="center" vertical="top"/>
    </xf>
    <xf numFmtId="49" fontId="14" fillId="0" borderId="4" xfId="0" applyNumberFormat="1" applyFont="1" applyFill="1" applyBorder="1" applyAlignment="1" applyProtection="1">
      <alignment horizontal="center" vertical="top"/>
    </xf>
    <xf numFmtId="49" fontId="3" fillId="0" borderId="4" xfId="0" applyNumberFormat="1" applyFont="1" applyFill="1" applyBorder="1" applyAlignment="1" applyProtection="1">
      <alignment horizontal="center" vertical="top"/>
    </xf>
    <xf numFmtId="49" fontId="12" fillId="0" borderId="5" xfId="0" quotePrefix="1" applyNumberFormat="1" applyFont="1" applyFill="1" applyBorder="1" applyAlignment="1" applyProtection="1">
      <alignment horizontal="center" vertical="top"/>
    </xf>
    <xf numFmtId="49" fontId="3" fillId="0" borderId="5" xfId="0" quotePrefix="1" applyNumberFormat="1" applyFont="1" applyFill="1" applyBorder="1" applyAlignment="1" applyProtection="1">
      <alignment horizontal="center" vertical="top"/>
    </xf>
    <xf numFmtId="49" fontId="14" fillId="0" borderId="9" xfId="0" applyNumberFormat="1" applyFont="1" applyFill="1" applyBorder="1" applyAlignment="1" applyProtection="1">
      <alignment horizontal="center" vertical="top"/>
    </xf>
    <xf numFmtId="49" fontId="7" fillId="0" borderId="6" xfId="0" applyNumberFormat="1" applyFont="1" applyFill="1" applyBorder="1" applyAlignment="1" applyProtection="1">
      <alignment horizontal="center" vertical="top"/>
    </xf>
    <xf numFmtId="49" fontId="14" fillId="0" borderId="2" xfId="0" applyNumberFormat="1" applyFont="1" applyFill="1" applyBorder="1" applyAlignment="1" applyProtection="1">
      <alignment horizontal="center"/>
    </xf>
    <xf numFmtId="49" fontId="15" fillId="0" borderId="2" xfId="0" quotePrefix="1" applyNumberFormat="1" applyFont="1" applyFill="1" applyBorder="1" applyAlignment="1" applyProtection="1">
      <alignment horizontal="center" vertical="top"/>
    </xf>
    <xf numFmtId="49" fontId="7" fillId="0" borderId="2" xfId="0" quotePrefix="1" applyNumberFormat="1" applyFont="1" applyFill="1" applyBorder="1" applyAlignment="1" applyProtection="1">
      <alignment horizontal="center" vertical="top"/>
    </xf>
    <xf numFmtId="49" fontId="7" fillId="0" borderId="3" xfId="0" quotePrefix="1" applyNumberFormat="1" applyFont="1" applyFill="1" applyBorder="1" applyAlignment="1" applyProtection="1">
      <alignment horizontal="center" vertical="top"/>
    </xf>
    <xf numFmtId="49" fontId="8" fillId="0" borderId="0" xfId="0" applyNumberFormat="1" applyFont="1" applyAlignment="1">
      <alignment horizontal="center"/>
    </xf>
    <xf numFmtId="0" fontId="20" fillId="3" borderId="3" xfId="0" applyFont="1" applyFill="1" applyBorder="1" applyAlignment="1" applyProtection="1">
      <alignment vertical="top"/>
    </xf>
    <xf numFmtId="0" fontId="20" fillId="3" borderId="3" xfId="0" quotePrefix="1" applyFont="1" applyFill="1" applyBorder="1" applyAlignment="1" applyProtection="1">
      <alignment horizontal="left" vertical="top" wrapText="1"/>
    </xf>
    <xf numFmtId="49" fontId="20" fillId="3" borderId="4" xfId="0" quotePrefix="1" applyNumberFormat="1" applyFont="1" applyFill="1" applyBorder="1" applyAlignment="1" applyProtection="1">
      <alignment horizontal="center" vertical="top"/>
    </xf>
    <xf numFmtId="3" fontId="21" fillId="3" borderId="3" xfId="0" applyNumberFormat="1" applyFont="1" applyFill="1" applyBorder="1" applyAlignment="1" applyProtection="1">
      <alignment vertical="top"/>
    </xf>
    <xf numFmtId="0" fontId="4" fillId="3" borderId="3" xfId="0" applyNumberFormat="1" applyFont="1" applyFill="1" applyBorder="1" applyAlignment="1" applyProtection="1">
      <alignment vertical="top"/>
    </xf>
    <xf numFmtId="0" fontId="4" fillId="3" borderId="3" xfId="0" quotePrefix="1" applyNumberFormat="1" applyFont="1" applyFill="1" applyBorder="1" applyAlignment="1" applyProtection="1">
      <alignment horizontal="left" vertical="top" wrapText="1"/>
    </xf>
    <xf numFmtId="49" fontId="12" fillId="3" borderId="4" xfId="0" quotePrefix="1" applyNumberFormat="1" applyFont="1" applyFill="1" applyBorder="1" applyAlignment="1" applyProtection="1">
      <alignment horizontal="center" vertical="top"/>
    </xf>
    <xf numFmtId="3" fontId="5" fillId="3" borderId="3" xfId="0" applyNumberFormat="1" applyFont="1" applyFill="1" applyBorder="1" applyAlignment="1" applyProtection="1">
      <alignment vertical="top"/>
    </xf>
    <xf numFmtId="0" fontId="5" fillId="3" borderId="3" xfId="0" quotePrefix="1" applyNumberFormat="1" applyFont="1" applyFill="1" applyBorder="1" applyAlignment="1" applyProtection="1">
      <alignment horizontal="left" vertical="top" wrapText="1"/>
    </xf>
    <xf numFmtId="49" fontId="14" fillId="3" borderId="4" xfId="0" applyNumberFormat="1" applyFont="1" applyFill="1" applyBorder="1" applyAlignment="1" applyProtection="1">
      <alignment horizontal="center" vertical="top"/>
    </xf>
    <xf numFmtId="3" fontId="5" fillId="3" borderId="3" xfId="0" applyNumberFormat="1" applyFont="1" applyFill="1" applyBorder="1" applyAlignment="1" applyProtection="1"/>
    <xf numFmtId="0" fontId="7" fillId="0" borderId="2" xfId="0" applyNumberFormat="1" applyFont="1" applyFill="1" applyBorder="1" applyAlignment="1" applyProtection="1">
      <alignment horizontal="left" vertical="top" wrapText="1"/>
    </xf>
    <xf numFmtId="0" fontId="7" fillId="0" borderId="2" xfId="0" applyNumberFormat="1" applyFont="1" applyFill="1" applyBorder="1" applyAlignment="1" applyProtection="1">
      <alignment horizontal="center" vertical="top"/>
    </xf>
    <xf numFmtId="3" fontId="9" fillId="0" borderId="2" xfId="0" applyNumberFormat="1" applyFont="1" applyFill="1" applyBorder="1" applyAlignment="1" applyProtection="1">
      <alignment vertical="top"/>
      <protection locked="0"/>
    </xf>
    <xf numFmtId="0" fontId="17" fillId="0" borderId="0" xfId="0" applyNumberFormat="1" applyFont="1" applyFill="1" applyBorder="1" applyAlignment="1" applyProtection="1">
      <alignment vertical="top"/>
    </xf>
    <xf numFmtId="0" fontId="7" fillId="0" borderId="0" xfId="0" quotePrefix="1" applyNumberFormat="1" applyFont="1" applyFill="1" applyBorder="1" applyAlignment="1" applyProtection="1">
      <alignment horizontal="left" vertical="top" wrapText="1" indent="1"/>
    </xf>
    <xf numFmtId="49" fontId="7" fillId="0" borderId="0" xfId="0" quotePrefix="1" applyNumberFormat="1" applyFont="1" applyFill="1" applyBorder="1" applyAlignment="1" applyProtection="1">
      <alignment horizontal="center" vertical="top"/>
    </xf>
    <xf numFmtId="3" fontId="13" fillId="0" borderId="0" xfId="0" applyNumberFormat="1" applyFont="1" applyFill="1" applyBorder="1" applyAlignment="1" applyProtection="1">
      <alignment vertical="top"/>
    </xf>
    <xf numFmtId="0" fontId="29" fillId="0" borderId="0" xfId="0" applyFont="1" applyAlignment="1">
      <alignment horizontal="center"/>
    </xf>
    <xf numFmtId="0" fontId="0" fillId="0" borderId="0" xfId="0" applyAlignment="1">
      <alignment horizontal="center"/>
    </xf>
    <xf numFmtId="0" fontId="39" fillId="0" borderId="0" xfId="0" quotePrefix="1" applyFont="1" applyFill="1" applyAlignment="1" applyProtection="1">
      <alignment horizontal="center" vertical="top"/>
    </xf>
    <xf numFmtId="0" fontId="37" fillId="0" borderId="10" xfId="0" applyFont="1" applyBorder="1" applyAlignment="1">
      <alignment horizontal="center"/>
    </xf>
    <xf numFmtId="0" fontId="0" fillId="0" borderId="10" xfId="0" applyBorder="1" applyAlignment="1">
      <alignment horizontal="center"/>
    </xf>
    <xf numFmtId="0" fontId="25" fillId="0" borderId="0" xfId="0" applyFont="1" applyAlignment="1">
      <alignment vertical="center" wrapText="1"/>
    </xf>
    <xf numFmtId="0" fontId="0" fillId="0" borderId="0" xfId="0" applyAlignment="1">
      <alignment wrapText="1"/>
    </xf>
    <xf numFmtId="3" fontId="3" fillId="0" borderId="0" xfId="0" applyNumberFormat="1" applyFont="1" applyFill="1" applyBorder="1" applyAlignment="1" applyProtection="1">
      <alignment vertical="top"/>
      <protection locked="0"/>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hmladenova@moew.government.bg" TargetMode="External"/><Relationship Id="rId1" Type="http://schemas.openxmlformats.org/officeDocument/2006/relationships/hyperlink" Target="mailto:N.Pavlov@minfin.b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topLeftCell="A64" workbookViewId="0">
      <selection activeCell="B92" sqref="B92"/>
    </sheetView>
  </sheetViews>
  <sheetFormatPr defaultRowHeight="12" x14ac:dyDescent="0.25"/>
  <cols>
    <col min="1" max="1" width="2.5546875" style="6" customWidth="1"/>
    <col min="2" max="2" width="52.33203125" style="6" customWidth="1"/>
    <col min="3" max="3" width="7.44140625" style="180" customWidth="1"/>
    <col min="4" max="4" width="17.44140625" style="6" customWidth="1"/>
    <col min="5" max="16384" width="8.88671875" style="6"/>
  </cols>
  <sheetData>
    <row r="1" spans="1:8" s="125" customFormat="1" ht="14.4" x14ac:dyDescent="0.3">
      <c r="A1" s="199" t="s">
        <v>117</v>
      </c>
      <c r="B1" s="200"/>
      <c r="C1" s="200"/>
      <c r="D1" s="200"/>
    </row>
    <row r="2" spans="1:8" s="125" customFormat="1" ht="14.4" x14ac:dyDescent="0.3">
      <c r="A2" s="139"/>
      <c r="B2" s="140"/>
      <c r="D2" s="140"/>
    </row>
    <row r="3" spans="1:8" s="125" customFormat="1" ht="15.6" x14ac:dyDescent="0.3">
      <c r="A3" s="139"/>
      <c r="B3" s="140"/>
      <c r="C3" s="130" t="s">
        <v>118</v>
      </c>
      <c r="D3" s="6"/>
    </row>
    <row r="4" spans="1:8" s="125" customFormat="1" ht="15.6" x14ac:dyDescent="0.3">
      <c r="A4" s="139"/>
      <c r="B4" s="140"/>
      <c r="C4" s="130" t="s">
        <v>119</v>
      </c>
      <c r="D4" s="65"/>
    </row>
    <row r="5" spans="1:8" s="125" customFormat="1" ht="15.6" x14ac:dyDescent="0.3">
      <c r="A5" s="139"/>
      <c r="B5" s="140"/>
      <c r="C5" s="130" t="s">
        <v>123</v>
      </c>
      <c r="D5" s="6"/>
    </row>
    <row r="6" spans="1:8" s="125" customFormat="1" ht="14.4" x14ac:dyDescent="0.3">
      <c r="A6" s="139"/>
      <c r="B6" s="140"/>
      <c r="D6" s="6"/>
    </row>
    <row r="7" spans="1:8" s="132" customFormat="1" ht="15.6" x14ac:dyDescent="0.3">
      <c r="A7" s="201" t="s">
        <v>124</v>
      </c>
      <c r="B7" s="200"/>
      <c r="C7" s="200"/>
      <c r="D7" s="200"/>
      <c r="G7" s="141"/>
    </row>
    <row r="8" spans="1:8" s="125" customFormat="1" ht="18" thickBot="1" x14ac:dyDescent="0.35">
      <c r="A8" s="202" t="s">
        <v>122</v>
      </c>
      <c r="B8" s="203"/>
      <c r="C8" s="203"/>
      <c r="D8" s="203"/>
      <c r="G8" s="131"/>
    </row>
    <row r="9" spans="1:8" ht="13.2" x14ac:dyDescent="0.25">
      <c r="A9" s="1"/>
      <c r="B9" s="1"/>
      <c r="C9" s="149"/>
      <c r="D9" s="5"/>
      <c r="G9" s="129"/>
    </row>
    <row r="10" spans="1:8" s="63" customFormat="1" ht="17.399999999999999" customHeight="1" x14ac:dyDescent="0.3">
      <c r="A10" s="66"/>
      <c r="B10" s="67" t="s">
        <v>0</v>
      </c>
      <c r="C10" s="150"/>
      <c r="D10" s="68" t="s">
        <v>127</v>
      </c>
    </row>
    <row r="11" spans="1:8" x14ac:dyDescent="0.25">
      <c r="A11" s="2"/>
      <c r="B11" s="7" t="s">
        <v>1</v>
      </c>
      <c r="C11" s="151"/>
      <c r="D11" s="8"/>
    </row>
    <row r="12" spans="1:8" x14ac:dyDescent="0.25">
      <c r="A12" s="122"/>
      <c r="B12" s="123" t="s">
        <v>2</v>
      </c>
      <c r="C12" s="152"/>
      <c r="D12" s="124">
        <v>3</v>
      </c>
    </row>
    <row r="13" spans="1:8" ht="8.4" customHeight="1" x14ac:dyDescent="0.3">
      <c r="A13" s="3"/>
      <c r="B13" s="3"/>
      <c r="C13" s="32"/>
      <c r="D13" s="9"/>
      <c r="G13" s="130"/>
      <c r="H13" s="130"/>
    </row>
    <row r="14" spans="1:8" s="65" customFormat="1" ht="15.6" x14ac:dyDescent="0.3">
      <c r="A14" s="185"/>
      <c r="B14" s="186" t="s">
        <v>3</v>
      </c>
      <c r="C14" s="187" t="s">
        <v>4</v>
      </c>
      <c r="D14" s="188">
        <f>D16</f>
        <v>180700000</v>
      </c>
      <c r="G14" s="130"/>
      <c r="H14" s="130"/>
    </row>
    <row r="15" spans="1:8" ht="10.8" customHeight="1" x14ac:dyDescent="0.3">
      <c r="A15" s="126"/>
      <c r="B15" s="12"/>
      <c r="C15" s="154"/>
      <c r="D15" s="62"/>
      <c r="G15" s="130"/>
      <c r="H15" s="130"/>
    </row>
    <row r="16" spans="1:8" s="65" customFormat="1" ht="13.8" x14ac:dyDescent="0.3">
      <c r="A16" s="105" t="s">
        <v>17</v>
      </c>
      <c r="B16" s="106" t="s">
        <v>5</v>
      </c>
      <c r="C16" s="155"/>
      <c r="D16" s="107">
        <f>D17+D20+D21+D22+D23+D24</f>
        <v>180700000</v>
      </c>
    </row>
    <row r="17" spans="1:4" s="61" customFormat="1" x14ac:dyDescent="0.25">
      <c r="A17" s="14"/>
      <c r="B17" s="108" t="s">
        <v>6</v>
      </c>
      <c r="C17" s="156" t="s">
        <v>7</v>
      </c>
      <c r="D17" s="60">
        <v>2000000</v>
      </c>
    </row>
    <row r="18" spans="1:4" ht="17.399999999999999" customHeight="1" x14ac:dyDescent="0.25">
      <c r="A18" s="15"/>
      <c r="B18" s="16" t="s">
        <v>8</v>
      </c>
      <c r="C18" s="154" t="s">
        <v>9</v>
      </c>
      <c r="D18" s="138">
        <v>2000000</v>
      </c>
    </row>
    <row r="19" spans="1:4" s="114" customFormat="1" ht="13.2" x14ac:dyDescent="0.25">
      <c r="A19" s="127"/>
      <c r="B19" s="111" t="s">
        <v>66</v>
      </c>
      <c r="C19" s="157" t="s">
        <v>67</v>
      </c>
      <c r="D19" s="113"/>
    </row>
    <row r="20" spans="1:4" s="61" customFormat="1" x14ac:dyDescent="0.25">
      <c r="A20" s="23"/>
      <c r="B20" s="115" t="s">
        <v>10</v>
      </c>
      <c r="C20" s="158" t="s">
        <v>11</v>
      </c>
      <c r="D20" s="121">
        <v>43000000</v>
      </c>
    </row>
    <row r="21" spans="1:4" s="110" customFormat="1" ht="13.2" x14ac:dyDescent="0.25">
      <c r="A21" s="128"/>
      <c r="B21" s="117" t="s">
        <v>68</v>
      </c>
      <c r="C21" s="159" t="s">
        <v>69</v>
      </c>
      <c r="D21" s="109"/>
    </row>
    <row r="22" spans="1:4" s="110" customFormat="1" ht="13.2" x14ac:dyDescent="0.25">
      <c r="A22" s="128"/>
      <c r="B22" s="117" t="s">
        <v>70</v>
      </c>
      <c r="C22" s="159" t="s">
        <v>71</v>
      </c>
      <c r="D22" s="109"/>
    </row>
    <row r="23" spans="1:4" s="110" customFormat="1" ht="16.8" customHeight="1" x14ac:dyDescent="0.25">
      <c r="A23" s="128"/>
      <c r="B23" s="117" t="s">
        <v>72</v>
      </c>
      <c r="C23" s="159" t="s">
        <v>73</v>
      </c>
      <c r="D23" s="109"/>
    </row>
    <row r="24" spans="1:4" s="61" customFormat="1" x14ac:dyDescent="0.25">
      <c r="A24" s="23"/>
      <c r="B24" s="115" t="s">
        <v>12</v>
      </c>
      <c r="C24" s="158" t="s">
        <v>13</v>
      </c>
      <c r="D24" s="60">
        <f>SUM(D25)</f>
        <v>135700000</v>
      </c>
    </row>
    <row r="25" spans="1:4" ht="22.8" x14ac:dyDescent="0.25">
      <c r="A25" s="17"/>
      <c r="B25" s="18" t="s">
        <v>130</v>
      </c>
      <c r="C25" s="160" t="s">
        <v>113</v>
      </c>
      <c r="D25" s="138">
        <v>135700000</v>
      </c>
    </row>
    <row r="26" spans="1:4" x14ac:dyDescent="0.25">
      <c r="A26" s="19"/>
      <c r="B26" s="20"/>
      <c r="C26" s="161"/>
      <c r="D26" s="13"/>
    </row>
    <row r="27" spans="1:4" s="63" customFormat="1" ht="14.4" x14ac:dyDescent="0.3">
      <c r="A27" s="181"/>
      <c r="B27" s="182" t="s">
        <v>14</v>
      </c>
      <c r="C27" s="183" t="s">
        <v>15</v>
      </c>
      <c r="D27" s="184">
        <f>D29</f>
        <v>89929100</v>
      </c>
    </row>
    <row r="28" spans="1:4" x14ac:dyDescent="0.25">
      <c r="A28" s="2"/>
      <c r="B28" s="21"/>
      <c r="C28" s="22"/>
      <c r="D28" s="13"/>
    </row>
    <row r="29" spans="1:4" s="63" customFormat="1" ht="14.4" x14ac:dyDescent="0.3">
      <c r="A29" s="69"/>
      <c r="B29" s="70" t="s">
        <v>16</v>
      </c>
      <c r="C29" s="25"/>
      <c r="D29" s="77">
        <f>D30+D44</f>
        <v>89929100</v>
      </c>
    </row>
    <row r="30" spans="1:4" s="65" customFormat="1" ht="13.8" x14ac:dyDescent="0.3">
      <c r="A30" s="73" t="s">
        <v>17</v>
      </c>
      <c r="B30" s="76" t="s">
        <v>18</v>
      </c>
      <c r="C30" s="162"/>
      <c r="D30" s="75">
        <f>D31+D38+D41</f>
        <v>4020800</v>
      </c>
    </row>
    <row r="31" spans="1:4" s="61" customFormat="1" x14ac:dyDescent="0.25">
      <c r="A31" s="26"/>
      <c r="B31" s="24" t="s">
        <v>19</v>
      </c>
      <c r="C31" s="25"/>
      <c r="D31" s="60">
        <f>SUM(D32:D34)</f>
        <v>1740800</v>
      </c>
    </row>
    <row r="32" spans="1:4" ht="22.8" x14ac:dyDescent="0.25">
      <c r="A32" s="27"/>
      <c r="B32" s="28" t="s">
        <v>74</v>
      </c>
      <c r="C32" s="29" t="s">
        <v>20</v>
      </c>
      <c r="D32" s="138">
        <v>1359600</v>
      </c>
    </row>
    <row r="33" spans="1:4" x14ac:dyDescent="0.25">
      <c r="A33" s="30"/>
      <c r="B33" s="31" t="s">
        <v>21</v>
      </c>
      <c r="C33" s="32" t="s">
        <v>22</v>
      </c>
      <c r="D33" s="138">
        <v>134900</v>
      </c>
    </row>
    <row r="34" spans="1:4" x14ac:dyDescent="0.25">
      <c r="A34" s="30"/>
      <c r="B34" s="28" t="s">
        <v>23</v>
      </c>
      <c r="C34" s="33"/>
      <c r="D34" s="13">
        <f>SUM(D35:D37)</f>
        <v>246300</v>
      </c>
    </row>
    <row r="35" spans="1:4" ht="34.200000000000003" x14ac:dyDescent="0.25">
      <c r="A35" s="30"/>
      <c r="B35" s="28" t="s">
        <v>24</v>
      </c>
      <c r="C35" s="33" t="s">
        <v>25</v>
      </c>
      <c r="D35" s="138">
        <v>153000</v>
      </c>
    </row>
    <row r="36" spans="1:4" x14ac:dyDescent="0.25">
      <c r="A36" s="30"/>
      <c r="B36" s="28" t="s">
        <v>26</v>
      </c>
      <c r="C36" s="33" t="s">
        <v>27</v>
      </c>
      <c r="D36" s="138">
        <v>65200</v>
      </c>
    </row>
    <row r="37" spans="1:4" ht="22.8" x14ac:dyDescent="0.25">
      <c r="A37" s="30"/>
      <c r="B37" s="28" t="s">
        <v>28</v>
      </c>
      <c r="C37" s="33" t="s">
        <v>29</v>
      </c>
      <c r="D37" s="138">
        <v>28100</v>
      </c>
    </row>
    <row r="38" spans="1:4" s="61" customFormat="1" x14ac:dyDescent="0.25">
      <c r="A38" s="26"/>
      <c r="B38" s="24" t="s">
        <v>136</v>
      </c>
      <c r="C38" s="25"/>
      <c r="D38" s="60">
        <f>D39+D40</f>
        <v>2080000</v>
      </c>
    </row>
    <row r="39" spans="1:4" x14ac:dyDescent="0.25">
      <c r="A39" s="30"/>
      <c r="B39" s="31" t="s">
        <v>30</v>
      </c>
      <c r="C39" s="32" t="s">
        <v>31</v>
      </c>
      <c r="D39" s="138">
        <v>2046800</v>
      </c>
    </row>
    <row r="40" spans="1:4" x14ac:dyDescent="0.25">
      <c r="A40" s="30"/>
      <c r="B40" s="31" t="s">
        <v>131</v>
      </c>
      <c r="C40" s="32" t="s">
        <v>132</v>
      </c>
      <c r="D40" s="138">
        <v>33200</v>
      </c>
    </row>
    <row r="41" spans="1:4" s="61" customFormat="1" x14ac:dyDescent="0.25">
      <c r="A41" s="34"/>
      <c r="B41" s="35" t="s">
        <v>32</v>
      </c>
      <c r="C41" s="163"/>
      <c r="D41" s="60">
        <f>SUM(D42:D43)</f>
        <v>200000</v>
      </c>
    </row>
    <row r="42" spans="1:4" x14ac:dyDescent="0.25">
      <c r="A42" s="36"/>
      <c r="B42" s="37" t="s">
        <v>33</v>
      </c>
      <c r="C42" s="164" t="s">
        <v>34</v>
      </c>
      <c r="D42" s="138">
        <v>193000</v>
      </c>
    </row>
    <row r="43" spans="1:4" x14ac:dyDescent="0.25">
      <c r="A43" s="36"/>
      <c r="B43" s="37" t="s">
        <v>35</v>
      </c>
      <c r="C43" s="164" t="s">
        <v>36</v>
      </c>
      <c r="D43" s="138">
        <v>7000</v>
      </c>
    </row>
    <row r="44" spans="1:4" s="65" customFormat="1" ht="13.8" x14ac:dyDescent="0.3">
      <c r="A44" s="73" t="s">
        <v>37</v>
      </c>
      <c r="B44" s="74" t="s">
        <v>38</v>
      </c>
      <c r="C44" s="162"/>
      <c r="D44" s="75">
        <f>D45+D47</f>
        <v>85908300</v>
      </c>
    </row>
    <row r="45" spans="1:4" s="61" customFormat="1" x14ac:dyDescent="0.25">
      <c r="A45" s="34"/>
      <c r="B45" s="142" t="s">
        <v>39</v>
      </c>
      <c r="C45" s="165"/>
      <c r="D45" s="143">
        <f>D46</f>
        <v>1370000</v>
      </c>
    </row>
    <row r="46" spans="1:4" x14ac:dyDescent="0.25">
      <c r="A46" s="36"/>
      <c r="B46" s="38" t="s">
        <v>40</v>
      </c>
      <c r="C46" s="164" t="s">
        <v>41</v>
      </c>
      <c r="D46" s="138">
        <v>1370000</v>
      </c>
    </row>
    <row r="47" spans="1:4" s="61" customFormat="1" x14ac:dyDescent="0.25">
      <c r="A47" s="144"/>
      <c r="B47" s="146" t="s">
        <v>137</v>
      </c>
      <c r="C47" s="166"/>
      <c r="D47" s="143">
        <f>SUM(D48:D52)</f>
        <v>84538300</v>
      </c>
    </row>
    <row r="48" spans="1:4" ht="22.8" x14ac:dyDescent="0.25">
      <c r="A48" s="145"/>
      <c r="B48" s="147" t="s">
        <v>134</v>
      </c>
      <c r="C48" s="164" t="s">
        <v>133</v>
      </c>
      <c r="D48" s="138">
        <v>71538300</v>
      </c>
    </row>
    <row r="49" spans="1:4" ht="22.8" x14ac:dyDescent="0.25">
      <c r="A49" s="145"/>
      <c r="B49" s="147" t="s">
        <v>135</v>
      </c>
      <c r="C49" s="164" t="s">
        <v>133</v>
      </c>
      <c r="D49" s="138"/>
    </row>
    <row r="50" spans="1:4" ht="29.4" customHeight="1" x14ac:dyDescent="0.25">
      <c r="A50" s="145"/>
      <c r="B50" s="147" t="s">
        <v>146</v>
      </c>
      <c r="C50" s="164" t="s">
        <v>133</v>
      </c>
      <c r="D50" s="138"/>
    </row>
    <row r="51" spans="1:4" x14ac:dyDescent="0.25">
      <c r="A51" s="145"/>
      <c r="B51" s="147" t="s">
        <v>42</v>
      </c>
      <c r="C51" s="164" t="s">
        <v>36</v>
      </c>
      <c r="D51" s="138">
        <v>0</v>
      </c>
    </row>
    <row r="52" spans="1:4" x14ac:dyDescent="0.25">
      <c r="A52" s="145"/>
      <c r="B52" s="148" t="s">
        <v>43</v>
      </c>
      <c r="C52" s="167" t="s">
        <v>44</v>
      </c>
      <c r="D52" s="50">
        <v>13000000</v>
      </c>
    </row>
    <row r="53" spans="1:4" x14ac:dyDescent="0.25">
      <c r="A53" s="39"/>
      <c r="B53" s="40"/>
      <c r="C53" s="168"/>
      <c r="D53" s="13"/>
    </row>
    <row r="54" spans="1:4" x14ac:dyDescent="0.25">
      <c r="A54" s="39"/>
      <c r="B54" s="41" t="s">
        <v>45</v>
      </c>
      <c r="C54" s="168"/>
      <c r="D54" s="13"/>
    </row>
    <row r="55" spans="1:4" x14ac:dyDescent="0.25">
      <c r="A55" s="42"/>
      <c r="B55" s="43"/>
      <c r="C55" s="169"/>
      <c r="D55" s="13"/>
    </row>
    <row r="56" spans="1:4" s="65" customFormat="1" ht="18" customHeight="1" x14ac:dyDescent="0.3">
      <c r="A56" s="185"/>
      <c r="B56" s="189" t="s">
        <v>112</v>
      </c>
      <c r="C56" s="190" t="s">
        <v>46</v>
      </c>
      <c r="D56" s="191">
        <f>D58+D68</f>
        <v>-3000000</v>
      </c>
    </row>
    <row r="57" spans="1:4" ht="36" x14ac:dyDescent="0.25">
      <c r="A57" s="10"/>
      <c r="B57" s="44" t="s">
        <v>47</v>
      </c>
      <c r="C57" s="171"/>
      <c r="D57" s="45">
        <v>0</v>
      </c>
    </row>
    <row r="58" spans="1:4" s="61" customFormat="1" ht="24" x14ac:dyDescent="0.25">
      <c r="A58" s="84"/>
      <c r="B58" s="44" t="s">
        <v>48</v>
      </c>
      <c r="C58" s="170"/>
      <c r="D58" s="100">
        <f>D60</f>
        <v>-3000000</v>
      </c>
    </row>
    <row r="59" spans="1:4" x14ac:dyDescent="0.25">
      <c r="A59" s="11"/>
      <c r="B59" s="46"/>
      <c r="C59" s="161"/>
      <c r="D59" s="47"/>
    </row>
    <row r="60" spans="1:4" s="61" customFormat="1" ht="24" x14ac:dyDescent="0.25">
      <c r="A60" s="71"/>
      <c r="B60" s="48" t="s">
        <v>49</v>
      </c>
      <c r="C60" s="172" t="s">
        <v>50</v>
      </c>
      <c r="D60" s="72">
        <f>SUM(D61:D66)</f>
        <v>-3000000</v>
      </c>
    </row>
    <row r="61" spans="1:4" ht="34.200000000000003" x14ac:dyDescent="0.25">
      <c r="A61" s="11"/>
      <c r="B61" s="12" t="s">
        <v>139</v>
      </c>
      <c r="C61" s="173" t="s">
        <v>51</v>
      </c>
      <c r="D61" s="138">
        <v>13000000</v>
      </c>
    </row>
    <row r="62" spans="1:4" x14ac:dyDescent="0.25">
      <c r="A62" s="11"/>
      <c r="B62" s="12" t="s">
        <v>138</v>
      </c>
      <c r="C62" s="173" t="s">
        <v>51</v>
      </c>
      <c r="D62" s="138">
        <v>40000000</v>
      </c>
    </row>
    <row r="63" spans="1:4" x14ac:dyDescent="0.25">
      <c r="A63" s="11"/>
      <c r="B63" s="12" t="s">
        <v>75</v>
      </c>
      <c r="C63" s="173" t="s">
        <v>51</v>
      </c>
      <c r="D63" s="138"/>
    </row>
    <row r="64" spans="1:4" x14ac:dyDescent="0.25">
      <c r="A64" s="11"/>
      <c r="B64" s="12" t="s">
        <v>76</v>
      </c>
      <c r="C64" s="173" t="s">
        <v>52</v>
      </c>
      <c r="D64" s="138">
        <v>-6000000</v>
      </c>
    </row>
    <row r="65" spans="1:4" ht="22.8" x14ac:dyDescent="0.25">
      <c r="A65" s="11"/>
      <c r="B65" s="12" t="s">
        <v>114</v>
      </c>
      <c r="C65" s="173" t="s">
        <v>52</v>
      </c>
      <c r="D65" s="138">
        <v>-50000000</v>
      </c>
    </row>
    <row r="66" spans="1:4" ht="22.8" x14ac:dyDescent="0.25">
      <c r="A66" s="11"/>
      <c r="B66" s="12" t="s">
        <v>115</v>
      </c>
      <c r="C66" s="173" t="s">
        <v>52</v>
      </c>
      <c r="D66" s="138"/>
    </row>
    <row r="67" spans="1:4" x14ac:dyDescent="0.25">
      <c r="A67" s="11"/>
      <c r="B67" s="49"/>
      <c r="C67" s="173"/>
      <c r="D67" s="13"/>
    </row>
    <row r="68" spans="1:4" s="61" customFormat="1" ht="36" x14ac:dyDescent="0.25">
      <c r="A68" s="101"/>
      <c r="B68" s="102" t="s">
        <v>53</v>
      </c>
      <c r="C68" s="174" t="s">
        <v>111</v>
      </c>
      <c r="D68" s="103">
        <v>0</v>
      </c>
    </row>
    <row r="69" spans="1:4" x14ac:dyDescent="0.25">
      <c r="A69" s="11"/>
      <c r="B69" s="46"/>
      <c r="C69" s="161"/>
      <c r="D69" s="51"/>
    </row>
    <row r="70" spans="1:4" s="65" customFormat="1" ht="13.8" x14ac:dyDescent="0.3">
      <c r="A70" s="99"/>
      <c r="B70" s="4" t="s">
        <v>54</v>
      </c>
      <c r="C70" s="153" t="s">
        <v>55</v>
      </c>
      <c r="D70" s="64">
        <f>D14-D29+D56</f>
        <v>87770900</v>
      </c>
    </row>
    <row r="71" spans="1:4" x14ac:dyDescent="0.25">
      <c r="A71" s="19"/>
      <c r="B71" s="46"/>
      <c r="C71" s="173"/>
      <c r="D71" s="52">
        <f>D70+D72</f>
        <v>0</v>
      </c>
    </row>
    <row r="72" spans="1:4" s="65" customFormat="1" ht="13.8" x14ac:dyDescent="0.3">
      <c r="A72" s="96"/>
      <c r="B72" s="97" t="s">
        <v>56</v>
      </c>
      <c r="C72" s="153" t="s">
        <v>57</v>
      </c>
      <c r="D72" s="98">
        <f>D74+D81+D80+D77</f>
        <v>-87770900</v>
      </c>
    </row>
    <row r="73" spans="1:4" x14ac:dyDescent="0.25">
      <c r="A73" s="89"/>
      <c r="B73" s="87"/>
      <c r="C73" s="175"/>
      <c r="D73" s="90"/>
    </row>
    <row r="74" spans="1:4" s="61" customFormat="1" x14ac:dyDescent="0.25">
      <c r="A74" s="43"/>
      <c r="B74" s="85" t="s">
        <v>58</v>
      </c>
      <c r="C74" s="176" t="s">
        <v>59</v>
      </c>
      <c r="D74" s="86">
        <f>SUM(D75:D76)</f>
        <v>0</v>
      </c>
    </row>
    <row r="75" spans="1:4" ht="16.8" customHeight="1" x14ac:dyDescent="0.25">
      <c r="A75" s="43"/>
      <c r="B75" s="55" t="s">
        <v>60</v>
      </c>
      <c r="C75" s="56" t="s">
        <v>61</v>
      </c>
      <c r="D75" s="138">
        <v>0</v>
      </c>
    </row>
    <row r="76" spans="1:4" x14ac:dyDescent="0.25">
      <c r="A76" s="43"/>
      <c r="B76" s="57" t="s">
        <v>62</v>
      </c>
      <c r="C76" s="56" t="s">
        <v>63</v>
      </c>
      <c r="D76" s="138">
        <v>0</v>
      </c>
    </row>
    <row r="77" spans="1:4" s="95" customFormat="1" ht="24" x14ac:dyDescent="0.25">
      <c r="A77" s="91"/>
      <c r="B77" s="92" t="s">
        <v>144</v>
      </c>
      <c r="C77" s="93" t="s">
        <v>108</v>
      </c>
      <c r="D77" s="116"/>
    </row>
    <row r="78" spans="1:4" s="95" customFormat="1" ht="23.4" x14ac:dyDescent="0.25">
      <c r="A78" s="91"/>
      <c r="B78" s="192" t="s">
        <v>143</v>
      </c>
      <c r="C78" s="193" t="s">
        <v>141</v>
      </c>
      <c r="D78" s="116"/>
    </row>
    <row r="79" spans="1:4" s="95" customFormat="1" ht="23.4" x14ac:dyDescent="0.25">
      <c r="A79" s="91"/>
      <c r="B79" s="192" t="s">
        <v>145</v>
      </c>
      <c r="C79" s="193" t="s">
        <v>142</v>
      </c>
      <c r="D79" s="116"/>
    </row>
    <row r="80" spans="1:4" s="61" customFormat="1" x14ac:dyDescent="0.25">
      <c r="A80" s="58"/>
      <c r="B80" s="41" t="s">
        <v>109</v>
      </c>
      <c r="C80" s="177"/>
      <c r="D80" s="86">
        <v>0</v>
      </c>
    </row>
    <row r="81" spans="1:4" s="61" customFormat="1" x14ac:dyDescent="0.25">
      <c r="A81" s="58"/>
      <c r="B81" s="41" t="s">
        <v>110</v>
      </c>
      <c r="C81" s="177"/>
      <c r="D81" s="86">
        <f>SUM(D82:D83)</f>
        <v>-87770900</v>
      </c>
    </row>
    <row r="82" spans="1:4" x14ac:dyDescent="0.25">
      <c r="A82" s="54"/>
      <c r="B82" s="59" t="s">
        <v>64</v>
      </c>
      <c r="C82" s="178"/>
      <c r="D82" s="138">
        <v>100000000</v>
      </c>
    </row>
    <row r="83" spans="1:4" x14ac:dyDescent="0.25">
      <c r="A83" s="53"/>
      <c r="B83" s="88" t="s">
        <v>65</v>
      </c>
      <c r="C83" s="179"/>
      <c r="D83" s="50">
        <v>-187770900</v>
      </c>
    </row>
    <row r="84" spans="1:4" x14ac:dyDescent="0.25">
      <c r="A84" s="195"/>
      <c r="B84" s="196"/>
      <c r="C84" s="197"/>
      <c r="D84" s="198"/>
    </row>
    <row r="85" spans="1:4" x14ac:dyDescent="0.25">
      <c r="A85" s="6" t="s">
        <v>128</v>
      </c>
    </row>
    <row r="86" spans="1:4" x14ac:dyDescent="0.25">
      <c r="B86" s="6" t="s">
        <v>129</v>
      </c>
    </row>
    <row r="87" spans="1:4" x14ac:dyDescent="0.25">
      <c r="A87" s="6" t="s">
        <v>120</v>
      </c>
    </row>
    <row r="88" spans="1:4" x14ac:dyDescent="0.25">
      <c r="A88" s="6" t="s">
        <v>121</v>
      </c>
    </row>
  </sheetData>
  <mergeCells count="3">
    <mergeCell ref="A1:D1"/>
    <mergeCell ref="A7:D7"/>
    <mergeCell ref="A8:D8"/>
  </mergeCells>
  <pageMargins left="0.7" right="0.2" top="0.53" bottom="0.53" header="0.3" footer="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tabSelected="1" topLeftCell="A64" workbookViewId="0">
      <selection activeCell="J67" sqref="J67"/>
    </sheetView>
  </sheetViews>
  <sheetFormatPr defaultRowHeight="12" x14ac:dyDescent="0.25"/>
  <cols>
    <col min="1" max="1" width="2.5546875" style="6" customWidth="1"/>
    <col min="2" max="2" width="46.77734375" style="6" customWidth="1"/>
    <col min="3" max="3" width="7.44140625" style="180" customWidth="1"/>
    <col min="4" max="4" width="12.21875" style="6" customWidth="1"/>
    <col min="5" max="5" width="12.44140625" style="6" customWidth="1"/>
    <col min="6" max="6" width="12.6640625" style="6" customWidth="1"/>
    <col min="7" max="16384" width="8.88671875" style="6"/>
  </cols>
  <sheetData>
    <row r="1" spans="1:10" s="125" customFormat="1" ht="14.4" x14ac:dyDescent="0.3">
      <c r="A1" s="199" t="s">
        <v>117</v>
      </c>
      <c r="B1" s="200"/>
      <c r="C1" s="200"/>
      <c r="D1" s="200"/>
      <c r="E1" s="200"/>
      <c r="F1" s="200"/>
    </row>
    <row r="2" spans="1:10" s="125" customFormat="1" ht="14.4" x14ac:dyDescent="0.3">
      <c r="A2" s="135"/>
      <c r="B2" s="136"/>
      <c r="D2" s="136"/>
      <c r="E2" s="136"/>
      <c r="F2" s="136"/>
    </row>
    <row r="3" spans="1:10" s="125" customFormat="1" ht="15.6" x14ac:dyDescent="0.3">
      <c r="A3" s="135"/>
      <c r="B3" s="136"/>
      <c r="D3" s="130" t="s">
        <v>118</v>
      </c>
      <c r="E3" s="130"/>
      <c r="F3" s="6"/>
    </row>
    <row r="4" spans="1:10" s="125" customFormat="1" ht="15.6" x14ac:dyDescent="0.3">
      <c r="A4" s="135"/>
      <c r="B4" s="136"/>
      <c r="D4" s="130" t="s">
        <v>119</v>
      </c>
      <c r="E4" s="130"/>
      <c r="F4" s="65"/>
    </row>
    <row r="5" spans="1:10" s="125" customFormat="1" ht="15.6" x14ac:dyDescent="0.3">
      <c r="A5" s="135"/>
      <c r="B5" s="136"/>
      <c r="D5" s="130" t="s">
        <v>123</v>
      </c>
      <c r="E5" s="130"/>
      <c r="F5" s="6"/>
    </row>
    <row r="6" spans="1:10" s="125" customFormat="1" ht="15.6" x14ac:dyDescent="0.3">
      <c r="A6" s="135"/>
      <c r="B6" s="136"/>
      <c r="D6" s="130"/>
      <c r="E6" s="130"/>
      <c r="F6" s="6"/>
    </row>
    <row r="7" spans="1:10" s="132" customFormat="1" ht="15.6" x14ac:dyDescent="0.3">
      <c r="A7" s="201" t="s">
        <v>124</v>
      </c>
      <c r="B7" s="200"/>
      <c r="C7" s="200"/>
      <c r="D7" s="200"/>
      <c r="E7" s="200"/>
      <c r="F7" s="200"/>
      <c r="I7" s="137"/>
    </row>
    <row r="8" spans="1:10" s="125" customFormat="1" ht="18" thickBot="1" x14ac:dyDescent="0.35">
      <c r="A8" s="202" t="s">
        <v>122</v>
      </c>
      <c r="B8" s="203"/>
      <c r="C8" s="203"/>
      <c r="D8" s="203"/>
      <c r="E8" s="203"/>
      <c r="F8" s="203"/>
      <c r="I8" s="131"/>
    </row>
    <row r="9" spans="1:10" ht="13.2" x14ac:dyDescent="0.25">
      <c r="A9" s="1"/>
      <c r="B9" s="1"/>
      <c r="C9" s="149"/>
      <c r="D9" s="5"/>
      <c r="E9" s="5"/>
      <c r="F9" s="5"/>
      <c r="I9" s="129"/>
    </row>
    <row r="10" spans="1:10" s="63" customFormat="1" ht="33" customHeight="1" x14ac:dyDescent="0.3">
      <c r="A10" s="66"/>
      <c r="B10" s="67" t="s">
        <v>0</v>
      </c>
      <c r="C10" s="150"/>
      <c r="D10" s="68" t="s">
        <v>125</v>
      </c>
      <c r="E10" s="68" t="s">
        <v>126</v>
      </c>
      <c r="F10" s="68" t="s">
        <v>127</v>
      </c>
    </row>
    <row r="11" spans="1:10" x14ac:dyDescent="0.25">
      <c r="A11" s="2"/>
      <c r="B11" s="7" t="s">
        <v>1</v>
      </c>
      <c r="C11" s="151"/>
      <c r="D11" s="8"/>
      <c r="E11" s="8"/>
      <c r="F11" s="8"/>
    </row>
    <row r="12" spans="1:10" x14ac:dyDescent="0.25">
      <c r="A12" s="122"/>
      <c r="B12" s="123" t="s">
        <v>2</v>
      </c>
      <c r="C12" s="152"/>
      <c r="D12" s="124">
        <v>1</v>
      </c>
      <c r="E12" s="124">
        <v>2</v>
      </c>
      <c r="F12" s="124">
        <v>3</v>
      </c>
    </row>
    <row r="13" spans="1:10" ht="15.6" x14ac:dyDescent="0.3">
      <c r="A13" s="3"/>
      <c r="B13" s="3"/>
      <c r="C13" s="32"/>
      <c r="D13" s="9"/>
      <c r="E13" s="9"/>
      <c r="F13" s="9"/>
      <c r="I13" s="130"/>
      <c r="J13" s="130"/>
    </row>
    <row r="14" spans="1:10" s="65" customFormat="1" ht="15.6" x14ac:dyDescent="0.3">
      <c r="A14" s="185"/>
      <c r="B14" s="186" t="s">
        <v>147</v>
      </c>
      <c r="C14" s="187" t="s">
        <v>4</v>
      </c>
      <c r="D14" s="188">
        <f>D16</f>
        <v>167800000</v>
      </c>
      <c r="E14" s="188">
        <f>E16</f>
        <v>127799496</v>
      </c>
      <c r="F14" s="188">
        <f>F16</f>
        <v>180700000</v>
      </c>
      <c r="I14" s="130"/>
      <c r="J14" s="130"/>
    </row>
    <row r="15" spans="1:10" ht="15.6" x14ac:dyDescent="0.3">
      <c r="A15" s="126"/>
      <c r="B15" s="12"/>
      <c r="C15" s="154"/>
      <c r="D15" s="62"/>
      <c r="E15" s="13"/>
      <c r="F15" s="62"/>
      <c r="I15" s="130"/>
      <c r="J15" s="130"/>
    </row>
    <row r="16" spans="1:10" s="65" customFormat="1" ht="13.8" x14ac:dyDescent="0.3">
      <c r="A16" s="105" t="s">
        <v>17</v>
      </c>
      <c r="B16" s="106" t="s">
        <v>5</v>
      </c>
      <c r="C16" s="155"/>
      <c r="D16" s="107">
        <f>D17+D20+D21+D22+D23+D24</f>
        <v>167800000</v>
      </c>
      <c r="E16" s="107">
        <f>E17+E20+E21+E22+E23+E24</f>
        <v>127799496</v>
      </c>
      <c r="F16" s="107">
        <f>F17+F20+F21+F22+F23+F24</f>
        <v>180700000</v>
      </c>
    </row>
    <row r="17" spans="1:6" s="61" customFormat="1" x14ac:dyDescent="0.25">
      <c r="A17" s="14"/>
      <c r="B17" s="108" t="s">
        <v>6</v>
      </c>
      <c r="C17" s="156" t="s">
        <v>7</v>
      </c>
      <c r="D17" s="60">
        <v>2000000</v>
      </c>
      <c r="E17" s="60">
        <f>E18+E19</f>
        <v>2005101</v>
      </c>
      <c r="F17" s="60">
        <v>2000000</v>
      </c>
    </row>
    <row r="18" spans="1:6" ht="22.8" x14ac:dyDescent="0.25">
      <c r="A18" s="15"/>
      <c r="B18" s="16" t="s">
        <v>8</v>
      </c>
      <c r="C18" s="154" t="s">
        <v>9</v>
      </c>
      <c r="D18" s="104">
        <v>2000000</v>
      </c>
      <c r="E18" s="104">
        <v>1975033</v>
      </c>
      <c r="F18" s="133">
        <v>2000000</v>
      </c>
    </row>
    <row r="19" spans="1:6" s="114" customFormat="1" ht="13.2" x14ac:dyDescent="0.25">
      <c r="A19" s="127"/>
      <c r="B19" s="111" t="s">
        <v>66</v>
      </c>
      <c r="C19" s="157" t="s">
        <v>67</v>
      </c>
      <c r="D19" s="112"/>
      <c r="E19" s="113">
        <v>30068</v>
      </c>
      <c r="F19" s="113"/>
    </row>
    <row r="20" spans="1:6" s="61" customFormat="1" x14ac:dyDescent="0.25">
      <c r="A20" s="23"/>
      <c r="B20" s="115" t="s">
        <v>10</v>
      </c>
      <c r="C20" s="158" t="s">
        <v>11</v>
      </c>
      <c r="D20" s="116">
        <v>45000000</v>
      </c>
      <c r="E20" s="116">
        <v>53007378</v>
      </c>
      <c r="F20" s="121">
        <v>43000000</v>
      </c>
    </row>
    <row r="21" spans="1:6" s="110" customFormat="1" ht="13.2" x14ac:dyDescent="0.25">
      <c r="A21" s="128"/>
      <c r="B21" s="117" t="s">
        <v>68</v>
      </c>
      <c r="C21" s="159" t="s">
        <v>69</v>
      </c>
      <c r="D21" s="118"/>
      <c r="E21" s="109">
        <v>1791987</v>
      </c>
      <c r="F21" s="109"/>
    </row>
    <row r="22" spans="1:6" s="110" customFormat="1" ht="13.2" x14ac:dyDescent="0.25">
      <c r="A22" s="128"/>
      <c r="B22" s="117" t="s">
        <v>70</v>
      </c>
      <c r="C22" s="159" t="s">
        <v>71</v>
      </c>
      <c r="D22" s="118"/>
      <c r="E22" s="109">
        <v>13599</v>
      </c>
      <c r="F22" s="109"/>
    </row>
    <row r="23" spans="1:6" s="110" customFormat="1" ht="26.4" x14ac:dyDescent="0.25">
      <c r="A23" s="128"/>
      <c r="B23" s="117" t="s">
        <v>72</v>
      </c>
      <c r="C23" s="159" t="s">
        <v>73</v>
      </c>
      <c r="D23" s="118"/>
      <c r="E23" s="109">
        <v>-240852</v>
      </c>
      <c r="F23" s="109"/>
    </row>
    <row r="24" spans="1:6" s="61" customFormat="1" x14ac:dyDescent="0.25">
      <c r="A24" s="23"/>
      <c r="B24" s="115" t="s">
        <v>12</v>
      </c>
      <c r="C24" s="158" t="s">
        <v>13</v>
      </c>
      <c r="D24" s="60">
        <f>SUM(D25)</f>
        <v>120800000</v>
      </c>
      <c r="E24" s="60">
        <f>SUM(E25)</f>
        <v>71222283</v>
      </c>
      <c r="F24" s="60">
        <f>SUM(F25)</f>
        <v>135700000</v>
      </c>
    </row>
    <row r="25" spans="1:6" ht="22.8" x14ac:dyDescent="0.25">
      <c r="A25" s="17"/>
      <c r="B25" s="18" t="s">
        <v>130</v>
      </c>
      <c r="C25" s="160" t="s">
        <v>113</v>
      </c>
      <c r="D25" s="104">
        <v>120800000</v>
      </c>
      <c r="E25" s="104">
        <v>71222283</v>
      </c>
      <c r="F25" s="133">
        <v>135700000</v>
      </c>
    </row>
    <row r="26" spans="1:6" x14ac:dyDescent="0.25">
      <c r="A26" s="19"/>
      <c r="B26" s="20"/>
      <c r="C26" s="161"/>
      <c r="D26" s="13"/>
      <c r="E26" s="13"/>
      <c r="F26" s="13"/>
    </row>
    <row r="27" spans="1:6" s="63" customFormat="1" ht="14.4" x14ac:dyDescent="0.3">
      <c r="A27" s="181"/>
      <c r="B27" s="182" t="s">
        <v>14</v>
      </c>
      <c r="C27" s="183" t="s">
        <v>15</v>
      </c>
      <c r="D27" s="184">
        <f>D29</f>
        <v>96040400</v>
      </c>
      <c r="E27" s="184">
        <f>E29</f>
        <v>43402594</v>
      </c>
      <c r="F27" s="184">
        <f>F29</f>
        <v>89929100</v>
      </c>
    </row>
    <row r="28" spans="1:6" x14ac:dyDescent="0.25">
      <c r="A28" s="2"/>
      <c r="B28" s="21"/>
      <c r="C28" s="22"/>
      <c r="D28" s="13"/>
      <c r="E28" s="13"/>
      <c r="F28" s="13"/>
    </row>
    <row r="29" spans="1:6" s="63" customFormat="1" ht="14.4" x14ac:dyDescent="0.3">
      <c r="A29" s="69"/>
      <c r="B29" s="70" t="s">
        <v>16</v>
      </c>
      <c r="C29" s="25"/>
      <c r="D29" s="77">
        <f>D30+D44</f>
        <v>96040400</v>
      </c>
      <c r="E29" s="77">
        <f>E30+E44</f>
        <v>43402594</v>
      </c>
      <c r="F29" s="77">
        <f>F30+F44</f>
        <v>89929100</v>
      </c>
    </row>
    <row r="30" spans="1:6" s="65" customFormat="1" ht="13.8" x14ac:dyDescent="0.3">
      <c r="A30" s="73" t="s">
        <v>17</v>
      </c>
      <c r="B30" s="76" t="s">
        <v>18</v>
      </c>
      <c r="C30" s="162"/>
      <c r="D30" s="75">
        <f>D31+D38+D41</f>
        <v>4092300</v>
      </c>
      <c r="E30" s="75">
        <f>E31+E38+E41</f>
        <v>3238202</v>
      </c>
      <c r="F30" s="75">
        <f>F31+F38+F41</f>
        <v>4020800</v>
      </c>
    </row>
    <row r="31" spans="1:6" s="61" customFormat="1" x14ac:dyDescent="0.25">
      <c r="A31" s="26"/>
      <c r="B31" s="24" t="s">
        <v>19</v>
      </c>
      <c r="C31" s="25"/>
      <c r="D31" s="60">
        <f>SUM(D32:D34)</f>
        <v>1847840</v>
      </c>
      <c r="E31" s="60">
        <f>SUM(E32:E34)</f>
        <v>1684177</v>
      </c>
      <c r="F31" s="60">
        <f>SUM(F32:F34)</f>
        <v>1740800</v>
      </c>
    </row>
    <row r="32" spans="1:6" ht="22.8" x14ac:dyDescent="0.25">
      <c r="A32" s="27"/>
      <c r="B32" s="28" t="s">
        <v>74</v>
      </c>
      <c r="C32" s="29" t="s">
        <v>20</v>
      </c>
      <c r="D32" s="133">
        <v>1427600</v>
      </c>
      <c r="E32" s="133">
        <v>1289470</v>
      </c>
      <c r="F32" s="133">
        <v>1359600</v>
      </c>
    </row>
    <row r="33" spans="1:6" x14ac:dyDescent="0.25">
      <c r="A33" s="30"/>
      <c r="B33" s="31" t="s">
        <v>21</v>
      </c>
      <c r="C33" s="32" t="s">
        <v>22</v>
      </c>
      <c r="D33" s="133">
        <v>161640</v>
      </c>
      <c r="E33" s="133">
        <v>161578</v>
      </c>
      <c r="F33" s="133">
        <v>134900</v>
      </c>
    </row>
    <row r="34" spans="1:6" x14ac:dyDescent="0.25">
      <c r="A34" s="30"/>
      <c r="B34" s="28" t="s">
        <v>23</v>
      </c>
      <c r="C34" s="33"/>
      <c r="D34" s="13">
        <f>SUM(D35:D37)</f>
        <v>258600</v>
      </c>
      <c r="E34" s="13">
        <f>SUM(E35:E37)</f>
        <v>233129</v>
      </c>
      <c r="F34" s="13">
        <f>SUM(F35:F37)</f>
        <v>246300</v>
      </c>
    </row>
    <row r="35" spans="1:6" ht="34.200000000000003" x14ac:dyDescent="0.25">
      <c r="A35" s="30"/>
      <c r="B35" s="28" t="s">
        <v>24</v>
      </c>
      <c r="C35" s="33" t="s">
        <v>25</v>
      </c>
      <c r="D35" s="133">
        <v>160000</v>
      </c>
      <c r="E35" s="133">
        <v>144866</v>
      </c>
      <c r="F35" s="133">
        <v>153000</v>
      </c>
    </row>
    <row r="36" spans="1:6" x14ac:dyDescent="0.25">
      <c r="A36" s="30"/>
      <c r="B36" s="28" t="s">
        <v>26</v>
      </c>
      <c r="C36" s="33" t="s">
        <v>27</v>
      </c>
      <c r="D36" s="133">
        <v>68400</v>
      </c>
      <c r="E36" s="133">
        <v>64010</v>
      </c>
      <c r="F36" s="133">
        <v>65200</v>
      </c>
    </row>
    <row r="37" spans="1:6" ht="22.8" x14ac:dyDescent="0.25">
      <c r="A37" s="30"/>
      <c r="B37" s="28" t="s">
        <v>28</v>
      </c>
      <c r="C37" s="33" t="s">
        <v>29</v>
      </c>
      <c r="D37" s="133">
        <v>30200</v>
      </c>
      <c r="E37" s="133">
        <v>24253</v>
      </c>
      <c r="F37" s="133">
        <v>28100</v>
      </c>
    </row>
    <row r="38" spans="1:6" s="61" customFormat="1" x14ac:dyDescent="0.25">
      <c r="A38" s="26"/>
      <c r="B38" s="24" t="s">
        <v>136</v>
      </c>
      <c r="C38" s="25"/>
      <c r="D38" s="60">
        <f>D39+D40</f>
        <v>2044460</v>
      </c>
      <c r="E38" s="60">
        <f>E39+E40</f>
        <v>1508049</v>
      </c>
      <c r="F38" s="60">
        <f>F39+F40</f>
        <v>2080000</v>
      </c>
    </row>
    <row r="39" spans="1:6" x14ac:dyDescent="0.25">
      <c r="A39" s="30"/>
      <c r="B39" s="31" t="s">
        <v>30</v>
      </c>
      <c r="C39" s="32" t="s">
        <v>31</v>
      </c>
      <c r="D39" s="133">
        <v>1848310</v>
      </c>
      <c r="E39" s="133">
        <v>1314449</v>
      </c>
      <c r="F39" s="133">
        <v>2046800</v>
      </c>
    </row>
    <row r="40" spans="1:6" x14ac:dyDescent="0.25">
      <c r="A40" s="30"/>
      <c r="B40" s="31" t="s">
        <v>131</v>
      </c>
      <c r="C40" s="32" t="s">
        <v>132</v>
      </c>
      <c r="D40" s="133">
        <v>196150</v>
      </c>
      <c r="E40" s="133">
        <v>193600</v>
      </c>
      <c r="F40" s="133">
        <v>33200</v>
      </c>
    </row>
    <row r="41" spans="1:6" s="61" customFormat="1" x14ac:dyDescent="0.25">
      <c r="A41" s="34"/>
      <c r="B41" s="35" t="s">
        <v>32</v>
      </c>
      <c r="C41" s="163"/>
      <c r="D41" s="60">
        <f>SUM(D42:D43)</f>
        <v>200000</v>
      </c>
      <c r="E41" s="60">
        <f>SUM(E42:E43)</f>
        <v>45976</v>
      </c>
      <c r="F41" s="60">
        <f>SUM(F42:F43)</f>
        <v>200000</v>
      </c>
    </row>
    <row r="42" spans="1:6" x14ac:dyDescent="0.25">
      <c r="A42" s="36"/>
      <c r="B42" s="37" t="s">
        <v>33</v>
      </c>
      <c r="C42" s="164" t="s">
        <v>34</v>
      </c>
      <c r="D42" s="133">
        <v>173000</v>
      </c>
      <c r="E42" s="133">
        <v>22282</v>
      </c>
      <c r="F42" s="133">
        <v>193000</v>
      </c>
    </row>
    <row r="43" spans="1:6" x14ac:dyDescent="0.25">
      <c r="A43" s="36"/>
      <c r="B43" s="37" t="s">
        <v>35</v>
      </c>
      <c r="C43" s="164" t="s">
        <v>36</v>
      </c>
      <c r="D43" s="133">
        <v>27000</v>
      </c>
      <c r="E43" s="133">
        <v>23694</v>
      </c>
      <c r="F43" s="133">
        <v>7000</v>
      </c>
    </row>
    <row r="44" spans="1:6" s="65" customFormat="1" ht="26.4" x14ac:dyDescent="0.3">
      <c r="A44" s="73" t="s">
        <v>37</v>
      </c>
      <c r="B44" s="74" t="s">
        <v>38</v>
      </c>
      <c r="C44" s="162"/>
      <c r="D44" s="75">
        <f>D45+D47</f>
        <v>91948100</v>
      </c>
      <c r="E44" s="75">
        <f>E45+E47</f>
        <v>40164392</v>
      </c>
      <c r="F44" s="75">
        <f>F45+F47</f>
        <v>85908300</v>
      </c>
    </row>
    <row r="45" spans="1:6" s="61" customFormat="1" x14ac:dyDescent="0.25">
      <c r="A45" s="34"/>
      <c r="B45" s="142" t="s">
        <v>39</v>
      </c>
      <c r="C45" s="165"/>
      <c r="D45" s="143">
        <f>D46</f>
        <v>2170000</v>
      </c>
      <c r="E45" s="143">
        <f>E46</f>
        <v>2027727</v>
      </c>
      <c r="F45" s="143">
        <f>F46</f>
        <v>1370000</v>
      </c>
    </row>
    <row r="46" spans="1:6" x14ac:dyDescent="0.25">
      <c r="A46" s="36"/>
      <c r="B46" s="38" t="s">
        <v>40</v>
      </c>
      <c r="C46" s="164" t="s">
        <v>41</v>
      </c>
      <c r="D46" s="133">
        <v>2170000</v>
      </c>
      <c r="E46" s="133">
        <v>2027727</v>
      </c>
      <c r="F46" s="133">
        <v>1370000</v>
      </c>
    </row>
    <row r="47" spans="1:6" s="61" customFormat="1" x14ac:dyDescent="0.25">
      <c r="A47" s="144"/>
      <c r="B47" s="146" t="s">
        <v>137</v>
      </c>
      <c r="C47" s="166"/>
      <c r="D47" s="143">
        <f>SUM(D48:D52)</f>
        <v>89778100</v>
      </c>
      <c r="E47" s="143">
        <f>SUM(E48:E52)</f>
        <v>38136665</v>
      </c>
      <c r="F47" s="143">
        <f>SUM(F48:F52)</f>
        <v>84538300</v>
      </c>
    </row>
    <row r="48" spans="1:6" ht="22.8" x14ac:dyDescent="0.25">
      <c r="A48" s="145"/>
      <c r="B48" s="147" t="s">
        <v>134</v>
      </c>
      <c r="C48" s="164" t="s">
        <v>133</v>
      </c>
      <c r="D48" s="133">
        <v>70589700</v>
      </c>
      <c r="E48" s="133">
        <v>32803008</v>
      </c>
      <c r="F48" s="133">
        <v>71538300</v>
      </c>
    </row>
    <row r="49" spans="1:6" ht="22.8" x14ac:dyDescent="0.25">
      <c r="A49" s="145"/>
      <c r="B49" s="147" t="s">
        <v>135</v>
      </c>
      <c r="C49" s="164" t="s">
        <v>133</v>
      </c>
      <c r="D49" s="133"/>
      <c r="E49" s="133">
        <v>2315748</v>
      </c>
      <c r="F49" s="133"/>
    </row>
    <row r="50" spans="1:6" ht="34.200000000000003" x14ac:dyDescent="0.25">
      <c r="A50" s="145"/>
      <c r="B50" s="147" t="s">
        <v>146</v>
      </c>
      <c r="C50" s="164" t="s">
        <v>133</v>
      </c>
      <c r="D50" s="134"/>
      <c r="E50" s="133">
        <v>3017909</v>
      </c>
      <c r="F50" s="133"/>
    </row>
    <row r="51" spans="1:6" x14ac:dyDescent="0.25">
      <c r="A51" s="145"/>
      <c r="B51" s="147" t="s">
        <v>42</v>
      </c>
      <c r="C51" s="164" t="s">
        <v>36</v>
      </c>
      <c r="D51" s="133">
        <v>0</v>
      </c>
      <c r="E51" s="133">
        <v>0</v>
      </c>
      <c r="F51" s="133">
        <v>0</v>
      </c>
    </row>
    <row r="52" spans="1:6" x14ac:dyDescent="0.25">
      <c r="A52" s="145"/>
      <c r="B52" s="148" t="s">
        <v>43</v>
      </c>
      <c r="C52" s="167" t="s">
        <v>44</v>
      </c>
      <c r="D52" s="50">
        <v>19188400</v>
      </c>
      <c r="E52" s="50">
        <v>0</v>
      </c>
      <c r="F52" s="50">
        <v>13000000</v>
      </c>
    </row>
    <row r="53" spans="1:6" x14ac:dyDescent="0.25">
      <c r="A53" s="39"/>
      <c r="B53" s="40"/>
      <c r="C53" s="168"/>
      <c r="D53" s="13"/>
      <c r="E53" s="13"/>
      <c r="F53" s="13"/>
    </row>
    <row r="54" spans="1:6" x14ac:dyDescent="0.25">
      <c r="A54" s="39"/>
      <c r="B54" s="41" t="s">
        <v>45</v>
      </c>
      <c r="C54" s="168"/>
      <c r="D54" s="13"/>
      <c r="E54" s="13"/>
      <c r="F54" s="13"/>
    </row>
    <row r="55" spans="1:6" x14ac:dyDescent="0.25">
      <c r="A55" s="42"/>
      <c r="B55" s="43"/>
      <c r="C55" s="169"/>
      <c r="D55" s="13"/>
      <c r="E55" s="13"/>
      <c r="F55" s="13"/>
    </row>
    <row r="56" spans="1:6" s="65" customFormat="1" ht="18" customHeight="1" x14ac:dyDescent="0.3">
      <c r="A56" s="185"/>
      <c r="B56" s="189" t="s">
        <v>112</v>
      </c>
      <c r="C56" s="190" t="s">
        <v>46</v>
      </c>
      <c r="D56" s="191">
        <f>D58+D69</f>
        <v>-17611600</v>
      </c>
      <c r="E56" s="191">
        <f>E58+E69</f>
        <v>-36346277</v>
      </c>
      <c r="F56" s="191">
        <f>F58+F69</f>
        <v>-3000000</v>
      </c>
    </row>
    <row r="57" spans="1:6" ht="36" x14ac:dyDescent="0.25">
      <c r="A57" s="10"/>
      <c r="B57" s="44" t="s">
        <v>47</v>
      </c>
      <c r="C57" s="171"/>
      <c r="D57" s="45">
        <v>0</v>
      </c>
      <c r="E57" s="45">
        <v>0</v>
      </c>
      <c r="F57" s="45">
        <v>0</v>
      </c>
    </row>
    <row r="58" spans="1:6" s="61" customFormat="1" ht="24" x14ac:dyDescent="0.25">
      <c r="A58" s="84"/>
      <c r="B58" s="44" t="s">
        <v>48</v>
      </c>
      <c r="C58" s="170"/>
      <c r="D58" s="100">
        <f>D60</f>
        <v>-17611600</v>
      </c>
      <c r="E58" s="100">
        <f>E60</f>
        <v>-36346277</v>
      </c>
      <c r="F58" s="100">
        <f>F60</f>
        <v>-3000000</v>
      </c>
    </row>
    <row r="59" spans="1:6" x14ac:dyDescent="0.25">
      <c r="A59" s="11"/>
      <c r="B59" s="46"/>
      <c r="C59" s="161"/>
      <c r="D59" s="47"/>
      <c r="E59" s="47"/>
      <c r="F59" s="47"/>
    </row>
    <row r="60" spans="1:6" s="61" customFormat="1" ht="24" x14ac:dyDescent="0.25">
      <c r="A60" s="71"/>
      <c r="B60" s="48" t="s">
        <v>49</v>
      </c>
      <c r="C60" s="172" t="s">
        <v>50</v>
      </c>
      <c r="D60" s="72">
        <f>SUM(D61:D67)</f>
        <v>-17611600</v>
      </c>
      <c r="E60" s="72">
        <f>SUM(E61:E67)</f>
        <v>-36346277</v>
      </c>
      <c r="F60" s="72">
        <f>SUM(F61:F67)</f>
        <v>-3000000</v>
      </c>
    </row>
    <row r="61" spans="1:6" x14ac:dyDescent="0.25">
      <c r="A61" s="11"/>
      <c r="B61" s="12" t="s">
        <v>116</v>
      </c>
      <c r="C61" s="173" t="s">
        <v>51</v>
      </c>
      <c r="D61" s="104">
        <v>40000000</v>
      </c>
      <c r="E61" s="104">
        <v>40000000</v>
      </c>
      <c r="F61" s="133"/>
    </row>
    <row r="62" spans="1:6" ht="34.200000000000003" x14ac:dyDescent="0.25">
      <c r="A62" s="11"/>
      <c r="B62" s="12" t="s">
        <v>139</v>
      </c>
      <c r="C62" s="173" t="s">
        <v>51</v>
      </c>
      <c r="D62" s="104">
        <v>19188400</v>
      </c>
      <c r="E62" s="104">
        <v>0</v>
      </c>
      <c r="F62" s="133">
        <v>13000000</v>
      </c>
    </row>
    <row r="63" spans="1:6" x14ac:dyDescent="0.25">
      <c r="A63" s="11"/>
      <c r="B63" s="12" t="s">
        <v>138</v>
      </c>
      <c r="C63" s="173" t="s">
        <v>51</v>
      </c>
      <c r="D63" s="104"/>
      <c r="E63" s="104"/>
      <c r="F63" s="133">
        <v>40000000</v>
      </c>
    </row>
    <row r="64" spans="1:6" x14ac:dyDescent="0.25">
      <c r="A64" s="11"/>
      <c r="B64" s="12" t="s">
        <v>140</v>
      </c>
      <c r="C64" s="173" t="s">
        <v>51</v>
      </c>
      <c r="D64" s="104"/>
      <c r="E64" s="104">
        <v>94242</v>
      </c>
      <c r="F64" s="133"/>
    </row>
    <row r="65" spans="1:6" x14ac:dyDescent="0.25">
      <c r="A65" s="11"/>
      <c r="B65" s="12" t="s">
        <v>76</v>
      </c>
      <c r="C65" s="173" t="s">
        <v>52</v>
      </c>
      <c r="D65" s="104">
        <v>-6000000</v>
      </c>
      <c r="E65" s="104">
        <v>-5640519</v>
      </c>
      <c r="F65" s="133">
        <v>-6000000</v>
      </c>
    </row>
    <row r="66" spans="1:6" ht="22.8" x14ac:dyDescent="0.25">
      <c r="A66" s="11"/>
      <c r="B66" s="12" t="s">
        <v>114</v>
      </c>
      <c r="C66" s="173" t="s">
        <v>52</v>
      </c>
      <c r="D66" s="104">
        <v>-30500000</v>
      </c>
      <c r="E66" s="104">
        <v>-30500000</v>
      </c>
      <c r="F66" s="133">
        <v>-50000000</v>
      </c>
    </row>
    <row r="67" spans="1:6" ht="22.8" x14ac:dyDescent="0.25">
      <c r="A67" s="11"/>
      <c r="B67" s="12" t="s">
        <v>115</v>
      </c>
      <c r="C67" s="173" t="s">
        <v>52</v>
      </c>
      <c r="D67" s="104">
        <v>-40300000</v>
      </c>
      <c r="E67" s="104">
        <v>-40300000</v>
      </c>
      <c r="F67" s="133"/>
    </row>
    <row r="68" spans="1:6" x14ac:dyDescent="0.25">
      <c r="A68" s="11"/>
      <c r="B68" s="49"/>
      <c r="C68" s="173"/>
      <c r="D68" s="13"/>
      <c r="E68" s="13"/>
      <c r="F68" s="13"/>
    </row>
    <row r="69" spans="1:6" s="61" customFormat="1" ht="36" x14ac:dyDescent="0.25">
      <c r="A69" s="101"/>
      <c r="B69" s="102" t="s">
        <v>53</v>
      </c>
      <c r="C69" s="174" t="s">
        <v>111</v>
      </c>
      <c r="D69" s="119">
        <v>0</v>
      </c>
      <c r="E69" s="119">
        <v>0</v>
      </c>
      <c r="F69" s="103">
        <v>0</v>
      </c>
    </row>
    <row r="70" spans="1:6" x14ac:dyDescent="0.25">
      <c r="A70" s="11"/>
      <c r="B70" s="46"/>
      <c r="C70" s="161"/>
      <c r="D70" s="51"/>
      <c r="E70" s="51"/>
      <c r="F70" s="51"/>
    </row>
    <row r="71" spans="1:6" s="65" customFormat="1" ht="13.8" x14ac:dyDescent="0.3">
      <c r="A71" s="99"/>
      <c r="B71" s="4" t="s">
        <v>54</v>
      </c>
      <c r="C71" s="153" t="s">
        <v>55</v>
      </c>
      <c r="D71" s="64">
        <f>D14-D29+D56</f>
        <v>54148000</v>
      </c>
      <c r="E71" s="64">
        <f>E14-E29+E56</f>
        <v>48050625</v>
      </c>
      <c r="F71" s="64">
        <f>F14-F29+F56</f>
        <v>87770900</v>
      </c>
    </row>
    <row r="72" spans="1:6" x14ac:dyDescent="0.25">
      <c r="A72" s="19"/>
      <c r="B72" s="46"/>
      <c r="C72" s="173"/>
      <c r="D72" s="52">
        <f>D71+D73</f>
        <v>0</v>
      </c>
      <c r="E72" s="52">
        <f>E71+E73</f>
        <v>0</v>
      </c>
      <c r="F72" s="52">
        <f>F71+F73</f>
        <v>0</v>
      </c>
    </row>
    <row r="73" spans="1:6" s="65" customFormat="1" ht="13.8" x14ac:dyDescent="0.3">
      <c r="A73" s="96"/>
      <c r="B73" s="97" t="s">
        <v>56</v>
      </c>
      <c r="C73" s="153" t="s">
        <v>57</v>
      </c>
      <c r="D73" s="98">
        <f>D75+D82+D81</f>
        <v>-54148000</v>
      </c>
      <c r="E73" s="98">
        <f>E75+E82+E81+E78</f>
        <v>-48050625</v>
      </c>
      <c r="F73" s="98">
        <f>F75+F82+F81+F78</f>
        <v>-87770900</v>
      </c>
    </row>
    <row r="74" spans="1:6" x14ac:dyDescent="0.25">
      <c r="A74" s="89"/>
      <c r="B74" s="87"/>
      <c r="C74" s="175"/>
      <c r="D74" s="90"/>
      <c r="E74" s="90"/>
      <c r="F74" s="90"/>
    </row>
    <row r="75" spans="1:6" s="61" customFormat="1" x14ac:dyDescent="0.25">
      <c r="A75" s="43"/>
      <c r="B75" s="85" t="s">
        <v>58</v>
      </c>
      <c r="C75" s="176" t="s">
        <v>59</v>
      </c>
      <c r="D75" s="86">
        <f>SUM(D76:D77)</f>
        <v>0</v>
      </c>
      <c r="E75" s="86">
        <f>SUM(E76:E77)</f>
        <v>995802</v>
      </c>
      <c r="F75" s="86">
        <f>SUM(F76:F77)</f>
        <v>0</v>
      </c>
    </row>
    <row r="76" spans="1:6" ht="16.8" customHeight="1" x14ac:dyDescent="0.25">
      <c r="A76" s="43"/>
      <c r="B76" s="55" t="s">
        <v>60</v>
      </c>
      <c r="C76" s="56" t="s">
        <v>61</v>
      </c>
      <c r="D76" s="104">
        <v>0</v>
      </c>
      <c r="E76" s="104"/>
      <c r="F76" s="133">
        <v>0</v>
      </c>
    </row>
    <row r="77" spans="1:6" x14ac:dyDescent="0.25">
      <c r="A77" s="43"/>
      <c r="B77" s="57" t="s">
        <v>62</v>
      </c>
      <c r="C77" s="56" t="s">
        <v>63</v>
      </c>
      <c r="D77" s="104"/>
      <c r="E77" s="104">
        <v>995802</v>
      </c>
      <c r="F77" s="133">
        <v>0</v>
      </c>
    </row>
    <row r="78" spans="1:6" s="95" customFormat="1" ht="24" x14ac:dyDescent="0.25">
      <c r="A78" s="91"/>
      <c r="B78" s="92" t="s">
        <v>144</v>
      </c>
      <c r="C78" s="93" t="s">
        <v>108</v>
      </c>
      <c r="D78" s="94"/>
      <c r="E78" s="116">
        <f>SUM(E79:E80)</f>
        <v>3092601</v>
      </c>
      <c r="F78" s="116"/>
    </row>
    <row r="79" spans="1:6" s="95" customFormat="1" ht="23.4" x14ac:dyDescent="0.25">
      <c r="A79" s="91"/>
      <c r="B79" s="192" t="s">
        <v>143</v>
      </c>
      <c r="C79" s="193" t="s">
        <v>141</v>
      </c>
      <c r="D79" s="94"/>
      <c r="E79" s="194">
        <v>3963643</v>
      </c>
      <c r="F79" s="116"/>
    </row>
    <row r="80" spans="1:6" s="95" customFormat="1" ht="23.4" x14ac:dyDescent="0.25">
      <c r="A80" s="91"/>
      <c r="B80" s="192" t="s">
        <v>145</v>
      </c>
      <c r="C80" s="193" t="s">
        <v>142</v>
      </c>
      <c r="D80" s="94"/>
      <c r="E80" s="194">
        <v>-871042</v>
      </c>
      <c r="F80" s="116"/>
    </row>
    <row r="81" spans="1:6" s="61" customFormat="1" x14ac:dyDescent="0.25">
      <c r="A81" s="58"/>
      <c r="B81" s="41" t="s">
        <v>109</v>
      </c>
      <c r="C81" s="177"/>
      <c r="D81" s="86">
        <v>0</v>
      </c>
      <c r="E81" s="86">
        <v>96</v>
      </c>
      <c r="F81" s="86">
        <v>0</v>
      </c>
    </row>
    <row r="82" spans="1:6" s="61" customFormat="1" x14ac:dyDescent="0.25">
      <c r="A82" s="58"/>
      <c r="B82" s="41" t="s">
        <v>110</v>
      </c>
      <c r="C82" s="177"/>
      <c r="D82" s="86">
        <f>SUM(D83:D84)</f>
        <v>-54148000</v>
      </c>
      <c r="E82" s="86">
        <f>SUM(E83:E84)</f>
        <v>-52139124</v>
      </c>
      <c r="F82" s="86">
        <f>SUM(F83:F84)</f>
        <v>-87770900</v>
      </c>
    </row>
    <row r="83" spans="1:6" x14ac:dyDescent="0.25">
      <c r="A83" s="54"/>
      <c r="B83" s="59" t="s">
        <v>64</v>
      </c>
      <c r="C83" s="178"/>
      <c r="D83" s="104"/>
      <c r="E83" s="104">
        <v>89023466</v>
      </c>
      <c r="F83" s="133">
        <v>100000000</v>
      </c>
    </row>
    <row r="84" spans="1:6" x14ac:dyDescent="0.25">
      <c r="A84" s="53"/>
      <c r="B84" s="88" t="s">
        <v>65</v>
      </c>
      <c r="C84" s="179"/>
      <c r="D84" s="120">
        <v>-54148000</v>
      </c>
      <c r="E84" s="120">
        <v>-141162590</v>
      </c>
      <c r="F84" s="50">
        <v>-187770900</v>
      </c>
    </row>
    <row r="85" spans="1:6" x14ac:dyDescent="0.25">
      <c r="A85" s="195"/>
      <c r="B85" s="196"/>
      <c r="C85" s="197"/>
      <c r="D85" s="206"/>
      <c r="E85" s="206"/>
      <c r="F85" s="198"/>
    </row>
    <row r="86" spans="1:6" x14ac:dyDescent="0.25">
      <c r="A86" s="6" t="s">
        <v>128</v>
      </c>
    </row>
    <row r="87" spans="1:6" x14ac:dyDescent="0.25">
      <c r="B87" s="6" t="s">
        <v>129</v>
      </c>
    </row>
    <row r="88" spans="1:6" x14ac:dyDescent="0.25">
      <c r="A88" s="6" t="s">
        <v>120</v>
      </c>
    </row>
    <row r="89" spans="1:6" x14ac:dyDescent="0.25">
      <c r="A89" s="6" t="s">
        <v>121</v>
      </c>
    </row>
  </sheetData>
  <mergeCells count="3">
    <mergeCell ref="A1:F1"/>
    <mergeCell ref="A7:F7"/>
    <mergeCell ref="A8:F8"/>
  </mergeCells>
  <pageMargins left="0.48" right="0.2" top="0.5" bottom="0.42" header="0.3" footer="0.2"/>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opLeftCell="A4" workbookViewId="0">
      <selection activeCell="I25" sqref="I25"/>
    </sheetView>
  </sheetViews>
  <sheetFormatPr defaultRowHeight="14.4" x14ac:dyDescent="0.3"/>
  <cols>
    <col min="4" max="4" width="9.44140625" customWidth="1"/>
    <col min="15" max="15" width="10.21875" customWidth="1"/>
  </cols>
  <sheetData>
    <row r="1" spans="1:16" s="83" customFormat="1" ht="15.6" x14ac:dyDescent="0.3">
      <c r="A1" s="83" t="s">
        <v>77</v>
      </c>
    </row>
    <row r="2" spans="1:16" x14ac:dyDescent="0.3">
      <c r="A2" t="s">
        <v>78</v>
      </c>
    </row>
    <row r="3" spans="1:16" x14ac:dyDescent="0.3">
      <c r="A3" s="78" t="s">
        <v>79</v>
      </c>
      <c r="B3" s="79" t="s">
        <v>80</v>
      </c>
    </row>
    <row r="4" spans="1:16" x14ac:dyDescent="0.3">
      <c r="A4" s="78" t="s">
        <v>81</v>
      </c>
      <c r="B4" s="80" t="s">
        <v>82</v>
      </c>
    </row>
    <row r="5" spans="1:16" x14ac:dyDescent="0.3">
      <c r="A5" s="78" t="s">
        <v>83</v>
      </c>
      <c r="B5" s="82" t="s">
        <v>84</v>
      </c>
    </row>
    <row r="6" spans="1:16" x14ac:dyDescent="0.3">
      <c r="A6" s="78" t="s">
        <v>85</v>
      </c>
      <c r="B6" s="80" t="s">
        <v>86</v>
      </c>
    </row>
    <row r="7" spans="1:16" x14ac:dyDescent="0.3">
      <c r="A7" s="78" t="s">
        <v>87</v>
      </c>
      <c r="B7" s="80" t="s">
        <v>88</v>
      </c>
    </row>
    <row r="9" spans="1:16" ht="15" x14ac:dyDescent="0.3">
      <c r="A9" s="81" t="s">
        <v>89</v>
      </c>
    </row>
    <row r="10" spans="1:16" ht="52.2" customHeight="1" x14ac:dyDescent="0.3">
      <c r="A10" s="204" t="s">
        <v>90</v>
      </c>
      <c r="B10" s="205"/>
      <c r="C10" s="205"/>
      <c r="D10" s="205"/>
      <c r="E10" s="205"/>
      <c r="F10" s="205"/>
      <c r="G10" s="205"/>
      <c r="H10" s="205"/>
      <c r="I10" s="205"/>
      <c r="J10" s="205"/>
      <c r="K10" s="205"/>
      <c r="L10" s="205"/>
      <c r="M10" s="205"/>
      <c r="N10" s="205"/>
      <c r="O10" s="205"/>
      <c r="P10" s="205"/>
    </row>
    <row r="11" spans="1:16" ht="66.599999999999994" customHeight="1" x14ac:dyDescent="0.3">
      <c r="A11" s="204" t="s">
        <v>91</v>
      </c>
      <c r="B11" s="205"/>
      <c r="C11" s="205"/>
      <c r="D11" s="205"/>
      <c r="E11" s="205"/>
      <c r="F11" s="205"/>
      <c r="G11" s="205"/>
      <c r="H11" s="205"/>
      <c r="I11" s="205"/>
      <c r="J11" s="205"/>
      <c r="K11" s="205"/>
      <c r="L11" s="205"/>
      <c r="M11" s="205"/>
      <c r="N11" s="205"/>
      <c r="O11" s="205"/>
      <c r="P11" s="205"/>
    </row>
    <row r="12" spans="1:16" ht="63.6" customHeight="1" x14ac:dyDescent="0.3">
      <c r="A12" s="204" t="s">
        <v>92</v>
      </c>
      <c r="B12" s="205"/>
      <c r="C12" s="205"/>
      <c r="D12" s="205"/>
      <c r="E12" s="205"/>
      <c r="F12" s="205"/>
      <c r="G12" s="205"/>
      <c r="H12" s="205"/>
      <c r="I12" s="205"/>
      <c r="J12" s="205"/>
      <c r="K12" s="205"/>
      <c r="L12" s="205"/>
      <c r="M12" s="205"/>
      <c r="N12" s="205"/>
      <c r="O12" s="205"/>
      <c r="P12" s="205"/>
    </row>
    <row r="13" spans="1:16" ht="15" x14ac:dyDescent="0.3">
      <c r="A13" s="81" t="s">
        <v>93</v>
      </c>
    </row>
    <row r="14" spans="1:16" ht="15" x14ac:dyDescent="0.3">
      <c r="A14" s="81" t="s">
        <v>94</v>
      </c>
    </row>
    <row r="15" spans="1:16" ht="15" x14ac:dyDescent="0.3">
      <c r="A15" s="81" t="s">
        <v>95</v>
      </c>
    </row>
    <row r="16" spans="1:16" ht="15" x14ac:dyDescent="0.3">
      <c r="A16" s="81" t="s">
        <v>96</v>
      </c>
    </row>
    <row r="17" spans="1:16" x14ac:dyDescent="0.3">
      <c r="A17" s="82" t="s">
        <v>97</v>
      </c>
    </row>
    <row r="18" spans="1:16" ht="15" x14ac:dyDescent="0.3">
      <c r="A18" s="81" t="s">
        <v>98</v>
      </c>
    </row>
    <row r="19" spans="1:16" ht="15" x14ac:dyDescent="0.3">
      <c r="A19" s="81" t="s">
        <v>99</v>
      </c>
    </row>
    <row r="20" spans="1:16" ht="15" x14ac:dyDescent="0.3">
      <c r="A20" s="81" t="s">
        <v>79</v>
      </c>
    </row>
    <row r="21" spans="1:16" ht="15" x14ac:dyDescent="0.3">
      <c r="A21" s="81" t="s">
        <v>100</v>
      </c>
    </row>
    <row r="22" spans="1:16" ht="64.2" customHeight="1" x14ac:dyDescent="0.3">
      <c r="A22" s="204" t="s">
        <v>101</v>
      </c>
      <c r="B22" s="205"/>
      <c r="C22" s="205"/>
      <c r="D22" s="205"/>
      <c r="E22" s="205"/>
      <c r="F22" s="205"/>
      <c r="G22" s="205"/>
      <c r="H22" s="205"/>
      <c r="I22" s="205"/>
      <c r="J22" s="205"/>
      <c r="K22" s="205"/>
      <c r="L22" s="205"/>
      <c r="M22" s="205"/>
      <c r="N22" s="205"/>
      <c r="O22" s="205"/>
      <c r="P22" s="205"/>
    </row>
    <row r="23" spans="1:16" ht="15" x14ac:dyDescent="0.3">
      <c r="A23" s="81" t="s">
        <v>102</v>
      </c>
    </row>
    <row r="24" spans="1:16" ht="15" x14ac:dyDescent="0.3">
      <c r="A24" s="81" t="s">
        <v>103</v>
      </c>
    </row>
    <row r="25" spans="1:16" ht="15" x14ac:dyDescent="0.3">
      <c r="A25" s="81" t="s">
        <v>104</v>
      </c>
    </row>
    <row r="26" spans="1:16" ht="15" x14ac:dyDescent="0.3">
      <c r="A26" s="81" t="s">
        <v>105</v>
      </c>
    </row>
    <row r="27" spans="1:16" ht="15" x14ac:dyDescent="0.3">
      <c r="A27" s="81" t="s">
        <v>106</v>
      </c>
    </row>
    <row r="28" spans="1:16" ht="15" x14ac:dyDescent="0.3">
      <c r="A28" s="81" t="s">
        <v>107</v>
      </c>
    </row>
  </sheetData>
  <mergeCells count="4">
    <mergeCell ref="A10:P10"/>
    <mergeCell ref="A11:P11"/>
    <mergeCell ref="A12:P12"/>
    <mergeCell ref="A22:P22"/>
  </mergeCells>
  <hyperlinks>
    <hyperlink ref="B5" r:id="rId1" display="mailto:N.Pavlov@minfin.bg"/>
    <hyperlink ref="A17" r:id="rId2" display="mailto:hmladenova@moew.government.bg"/>
  </hyperlinks>
  <pageMargins left="0.23622047244094491" right="0.27559055118110237" top="0.33" bottom="0.24" header="0.25" footer="0.15748031496062992"/>
  <pageSetup paperSize="9" scale="9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ПЛАН-2015-за УС</vt:lpstr>
      <vt:lpstr>2014-2015-за УС</vt:lpstr>
      <vt:lpstr>М.Ф.-указ-§40-39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2015-02-18T14:31:16Z</dcterms:modified>
</cp:coreProperties>
</file>