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ЗДБРБ-2013" sheetId="2" r:id="rId1"/>
  </sheets>
  <definedNames>
    <definedName name="_xlnm.Print_Area" localSheetId="0">'ЗДБРБ-2013'!$A$1:$J$47</definedName>
  </definedNames>
  <calcPr calcId="152511"/>
</workbook>
</file>

<file path=xl/calcChain.xml><?xml version="1.0" encoding="utf-8"?>
<calcChain xmlns="http://schemas.openxmlformats.org/spreadsheetml/2006/main">
  <c r="E10" i="2" l="1"/>
  <c r="K46" i="2" l="1"/>
  <c r="I35" i="2"/>
  <c r="I11" i="2" l="1"/>
  <c r="H10" i="2"/>
  <c r="G10" i="2"/>
  <c r="G7" i="2" s="1"/>
  <c r="D10" i="2"/>
  <c r="D7" i="2" s="1"/>
  <c r="B10" i="2"/>
  <c r="J10" i="2"/>
  <c r="I14" i="2"/>
  <c r="I17" i="2"/>
  <c r="I18" i="2"/>
  <c r="I21" i="2"/>
  <c r="I24" i="2"/>
  <c r="I26" i="2"/>
  <c r="I29" i="2"/>
  <c r="I38" i="2"/>
  <c r="I32" i="2"/>
  <c r="I10" i="2" l="1"/>
  <c r="E7" i="2"/>
  <c r="B7" i="2"/>
</calcChain>
</file>

<file path=xl/sharedStrings.xml><?xml version="1.0" encoding="utf-8"?>
<sst xmlns="http://schemas.openxmlformats.org/spreadsheetml/2006/main" count="72" uniqueCount="72">
  <si>
    <t>НЕ РАЗПРЕДЕЛЕН РЕСУРС</t>
  </si>
  <si>
    <t>Сключен договор №</t>
  </si>
  <si>
    <t>Свободен ресурс от приключени договори</t>
  </si>
  <si>
    <t>Остава за разплащане (необходим ресурс)</t>
  </si>
  <si>
    <t>Наименование и местонахождение на обекта</t>
  </si>
  <si>
    <t>Средства за 2013г. по ЗДБРБ чрез ПУДООС</t>
  </si>
  <si>
    <t>Мотиви</t>
  </si>
  <si>
    <t>ОБЛАСТ БУРГАС</t>
  </si>
  <si>
    <t>Община Бургас</t>
  </si>
  <si>
    <t>Реконструкция на приоритетни участъци от водороводната мрежа, в едно със сградни водопроводни отклонения и изграждане на разделна канализационна мрежа, в едно със сградни канализационни отклонения, КПС с тласкател до отвеждаш колектор към ПСОВ за селищата Рудник и Черно море</t>
  </si>
  <si>
    <t>ОБЛАСТ ВАРНА</t>
  </si>
  <si>
    <t>Община Варна</t>
  </si>
  <si>
    <t>Битова канализация кв. "Виница", гр. Варна</t>
  </si>
  <si>
    <t>Разширение канализационна мрежа кв. Тополи , гр. Варна</t>
  </si>
  <si>
    <t xml:space="preserve">Строителството на обекта започва през 1997г. Към настоящия момент са изградени общо 6 187 м канализационни клонове. Обектът се изгражда на два етапа. І-ви етап - изграждане на 17 бр. канализационни клонове с обща дължина 2 683 м, от които през 2013г. остават за изграждане 12 бр. канализационни клонове с обща дължина 1 806 м. ІІ-ри етап - изграждане на канализация ПЗ "Клисе баир" - с. Тополи. Събраните отпадъчни води  се заустват в ГПСОВ – Варна с цел пълно натоварване на работния капацитет на пречиствателната станция. </t>
  </si>
  <si>
    <t>ОБЛАСТ СИЛИСТРА</t>
  </si>
  <si>
    <t>Община Силистра</t>
  </si>
  <si>
    <t xml:space="preserve">Изграждане на сепарираща инсталация за битови отпадъци - Силистра </t>
  </si>
  <si>
    <t>Община Мадан</t>
  </si>
  <si>
    <t xml:space="preserve">Разширение на регионално депо за ТБО - гр. Мадан - изграждане на площадки за предварително третиране на отпадъци в общините Мадан, Златоград и Неделино </t>
  </si>
  <si>
    <t>Община Смолян</t>
  </si>
  <si>
    <t>Реконструкция и модернизация на Регионално депо за ТБО – Смолян и проектиране в работна фаза на проект за ПСОВ за нуждите на депото.</t>
  </si>
  <si>
    <t>Област София</t>
  </si>
  <si>
    <t>Община Ботевград</t>
  </si>
  <si>
    <t>Довеждащ колектор от с. Трудовец до ГПСОВ - Ботевград</t>
  </si>
  <si>
    <t>Община Ботевград е бенефициент по Договор за безвъзмездна финансова помощ по ОП "ОС 2007-2013" № DIR-51011116-СО40 за проект "ГПСОВ - Ботевград, довеждаща и съпътстваща инфраструктура към нея". Новата ГПСОВ е проектирана и оразмерена да пречиства отпадъчните води на гр. Ботевград, на с. Врачеш и отпадните води от с. Трудовец, които ще се довеждат до пречиствателната станция чрез новопроектиран колектор и съставляват общо около 25 % от капацитета на новостроящата се ГПСОВ . Проектът е интегриран и канализационните системи на селата Врачеш и Трудовец са неотделими тъй като чрез тяхното включване се постига необходимото натоварване за безпроблемната експлоатация на ГПСОВ .</t>
  </si>
  <si>
    <t>Частично изграждане на битова канализация на улиците на с. Врачеш</t>
  </si>
  <si>
    <t>Община Златица</t>
  </si>
  <si>
    <t>Изграждане довеждащ колектор от гр. Златица до ПСОВ в гр. Пирдоп - І етап</t>
  </si>
  <si>
    <t>ОБЛАСТ ХАСКОВО</t>
  </si>
  <si>
    <t>Община Харманли</t>
  </si>
  <si>
    <t>Сепарираща инсталация за битови отпадъци на Регионално депо за ТБО - Харманли</t>
  </si>
  <si>
    <t>ОБЛАСТ ГАБРОВО</t>
  </si>
  <si>
    <t>Община Севлиево</t>
  </si>
  <si>
    <t>„Инвестиционен  проект за реконструкция  на  довеждащ водопровод до ПСПВ „Стоките” и Източен водопроводен клон за питейна вода”</t>
  </si>
  <si>
    <t xml:space="preserve">20 224 123 </t>
  </si>
  <si>
    <t xml:space="preserve">Строителството на обекта започва през 1996г. Изградени са 14 100 м. канализация. С реализацията на целия проект ще се затвори канализационния цикъл на кв. "Виница" и с. о. "Виница-север" и всички отпадни води ще бъдат насочени към действащата ГПСОВ – Варна с цел пълно натоварване на работния капацитет на пречиствателната станция.   </t>
  </si>
  <si>
    <t>ОБЛАСТ СМОЛЯН</t>
  </si>
  <si>
    <t>ТРАНСФЕР ПО ЗДБРБ-2013</t>
  </si>
  <si>
    <t>Общо разпределени средсдтва</t>
  </si>
  <si>
    <t>Преходен остатък от ЗДБРБ-2012г.:</t>
  </si>
  <si>
    <t>Решение на УС от 14.12.12г. (било)</t>
  </si>
  <si>
    <t>Решение на УС-1 от 27.02.13г.         ( става )</t>
  </si>
  <si>
    <t>преведени на МОСВ б.б.25.03.13</t>
  </si>
  <si>
    <t>УС-1 /27.02.2013</t>
  </si>
  <si>
    <r>
      <t xml:space="preserve">2. Проекти, </t>
    </r>
    <r>
      <rPr>
        <b/>
        <sz val="10"/>
        <color theme="1"/>
        <rFont val="Times New Roman"/>
        <family val="1"/>
        <charset val="204"/>
      </rPr>
      <t>при които има готовност за реално изпълнение на СМР в рамките на календарната 2013г. и за които се преразпределя предвиденото финансиране, в рамките на средствата от ЗДБРБ 2013г. за Управляващ орган по Кохезионен Фонд / Регламент 1164 / 94</t>
    </r>
  </si>
  <si>
    <t>Стойност на договора и КФ</t>
  </si>
  <si>
    <t>Освободен ресурс по реш. на УС на ПУДООС</t>
  </si>
  <si>
    <t>9352/18.02. 2014</t>
  </si>
  <si>
    <t>8814/13.03. 2013</t>
  </si>
  <si>
    <t>9254/01.08. 2013</t>
  </si>
  <si>
    <t>9270/23.08. 2013</t>
  </si>
  <si>
    <t>9324/05.12. 2013</t>
  </si>
  <si>
    <t>9276/09.09. 2013</t>
  </si>
  <si>
    <t>9320/03.12. 2013</t>
  </si>
  <si>
    <t>Отпуснатите средства по ЗДБРБ за 2012г. с решение на УС на ПУДООС от 29.02.2012г., Пр. № 2 в размер на 3 049 983, 00 лв., са отнети с решение на УС на ПУДООС от 18.09.2012г.  Сключен договор с Консорциум "Вал-Инерт-Мадан" за 4 715 496,32 лв. Съфинансира се от ПУДООС - Пр.3/22.08.11г. за     2 580 781 лв. Сключен е Договор № 8788/18.01.13г. Строителната площадка на обекта е открита с Прот. обр.2а на 20.06.2013г. Обектът е замразен с Акт обр. 10 от  12.07.2013г. Сключен е Анекс за замяна с актуализирани КСС и график за реализация на проекта. Акт 11/05.11.2013г. Във връзка с необходимостта от одобряване на проектите за включените допълнителни дейности е съставен нов Акт обр. 10/03.12.2013г. Обектът е размразен с Акт обр. 11/17.02.2014г.</t>
  </si>
  <si>
    <t xml:space="preserve">Отпуснати средства от ДБ - 2010г. и 2011г. - 3 750 000 лв. - усвоени. Договор с "ДЗЗД Екоинженеринг Антитраш за Силистра" за 5 414 775,60 лв. Договор с НСН  за 26 760 лв. Проектът е инженеринг: проектиране и строителство.  Отпуснати средства по ЗДБРБ за 2012г. в размер до 693 517 лв. Сключен е Договор № 8747/31.10.2012г. за 645 853,99 лв., който е изпълнен!  Обектът е замразен с Акт обр. 10 от 25.01.2013г. </t>
  </si>
  <si>
    <t>Решение на УС от 29.04.13г.                                ( става )</t>
  </si>
  <si>
    <r>
      <rPr>
        <sz val="12"/>
        <color theme="1"/>
        <rFont val="Times New Roman"/>
        <family val="1"/>
        <charset val="204"/>
      </rPr>
      <t>Управителният съвет на ПУДООС прие списък от обекти, включени в разпределението на трансфера от МФ чрез МОСВ към ПУДООС по Закона за Държавен бюджет на Р България за 2013г. в размер до 20 000 000 лв., както следва</t>
    </r>
    <r>
      <rPr>
        <b/>
        <sz val="12"/>
        <color theme="1"/>
        <rFont val="Times New Roman"/>
        <family val="1"/>
        <charset val="204"/>
      </rPr>
      <t>:</t>
    </r>
  </si>
  <si>
    <r>
      <t xml:space="preserve">Отпуснати средства от ДБ за периода 2006 - 2011г. - 15 000 000лв. - усвоени. Сключени договори с "Еко Традекс Груп" АД и Глобъл Инвайърмънт за: 21 274 047 лв. С решение на УС на ПУДООС от 29.02.2012г. са отпуснати средства в размер до 3 400 000 лв. по ЗДБРБ за 2012г. Сключен е Договор № 8601 от 01.08.2012г. Изготвен е Акт обр. 10 от 05.10.2012г.  за консервиране на І-ва клетка на депото. Договорът е приключил, усвоени средства: 2 466 195,77 лв. Освободен ресурс: 933 804,23 лв. Сключен е договор № 9029/24.04.2013г. за реализация на проект: "Изготвяне на работен проект за обект: Съоръжения за пречистване на инфилтратните води от депото за ТБО - гр. Смолян" за 23 500 лв., който е изпълнен. С решение на УС от 27.08.2013г. са отпуснати средства в  размер на 34 222,40 лв. за разплащане на вече изпълнени дейности. </t>
    </r>
    <r>
      <rPr>
        <b/>
        <sz val="12"/>
        <color rgb="FF000000"/>
        <rFont val="Times New Roman"/>
        <family val="1"/>
        <charset val="204"/>
      </rPr>
      <t>Обектът е замразен с Акт обр. 10 от 25.11.2013г.</t>
    </r>
  </si>
  <si>
    <r>
      <t xml:space="preserve">Община Ботевград е бенефициент по Договор за безвъзмездна финансова помощ по ОП "ОС 2007-2013" № DIR-51011116-СО40 за проект "ГПСОВ - Ботевград, довеждаща и съпътстваща инфраструктура към нея". Новата ГПСОВ е проектирана и оразмерена да пречиства отпадъчните води на гр. Ботевград, на с. Врачеш и отпадните води от с. Трудовец, които ще се довеждат до пречиствателната станция чрез новопроектиран колектор и съставляват общо около 25 % от капацитета на новостроящата се ГПСОВ . Проектът е интегриран и канализационните системи на селата Врачеш и Трудовец са неотделими тъй като чрез тяхното включване се постига необходимото натоварване за безпроблемната експлоатация на ГПСОВ. </t>
    </r>
    <r>
      <rPr>
        <b/>
        <sz val="12"/>
        <color theme="1"/>
        <rFont val="Times New Roman"/>
        <family val="1"/>
        <charset val="204"/>
      </rPr>
      <t>Проведена е обществена поръчка за избор на изпълнител, която е обжалвана пред КЗК, която остава в сила решението за избор на изпълнител като законосъобразно. Решението на КЗК се обжалва пред ВАС.</t>
    </r>
  </si>
  <si>
    <r>
      <rPr>
        <b/>
        <sz val="12"/>
        <color rgb="FF000000"/>
        <rFont val="Times New Roman"/>
        <family val="1"/>
        <charset val="204"/>
      </rPr>
      <t>Отпуснати средства от ДБ: - 2010г. - 1 500 000 лв. - усвоени.</t>
    </r>
    <r>
      <rPr>
        <sz val="12"/>
        <color rgb="FF000000"/>
        <rFont val="Times New Roman"/>
        <family val="1"/>
        <charset val="204"/>
      </rPr>
      <t xml:space="preserve"> Сключен договор с Консорциум "Еко-МІ-Харманли" за 3 369 600 лв. Проектът е инженеринг. 
Сключен договор с НСН за 96 000 лв.Отпуснати средства по ЗДБРБ за 2012г. в размер до 1 902 000 лв. С решение на УС  от 18.09.2012г.,  отпуснатата безвъзмездна помощ е намалена на 902 000 лв. Сключен е договор № 8752/05.11.2012г., който е приключил. Дейността по договор № 8814 е изпълнена. Задържани са 20 % до подписване на Протокол обр. 16. и въвеждане в експлоатация.</t>
    </r>
  </si>
  <si>
    <r>
      <t xml:space="preserve">Реализацията на инвестиционния проект е от изключителна важност във връзка с необходимостта от предприемане на незабавни действия за  реконструкцията на съществуващия магистрален водопровод в допълнение към вече изпълняваният проект на Общината по </t>
    </r>
    <r>
      <rPr>
        <b/>
        <sz val="12"/>
        <color theme="1"/>
        <rFont val="Times New Roman"/>
        <family val="1"/>
        <charset val="204"/>
      </rPr>
      <t>ОП ” ОС 2007 – 2013 г „ за оптимизиране на цялостния воден цикъл на община Севлиево. С Реш. на УС на ПУДООС от 19.12.2013г. проектът е приет да отпадне от списъка на обектите по ЗДБРБ за 2013г.  РЕШЕНИЕТО Е ОТМЕНО НА ЗАСЕДАНИЕ НА УС НА 19.12.2013</t>
    </r>
  </si>
  <si>
    <r>
      <t>ОБЩО</t>
    </r>
    <r>
      <rPr>
        <sz val="12"/>
        <color theme="1"/>
        <rFont val="Times New Roman"/>
        <family val="1"/>
        <charset val="204"/>
      </rPr>
      <t xml:space="preserve"> : </t>
    </r>
  </si>
  <si>
    <r>
      <t xml:space="preserve">Преходен остатък от 2012 г. : </t>
    </r>
    <r>
      <rPr>
        <b/>
        <sz val="12"/>
        <color theme="1"/>
        <rFont val="Times New Roman"/>
        <family val="1"/>
        <charset val="204"/>
      </rPr>
      <t>1 559 357,07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лв</t>
    </r>
    <r>
      <rPr>
        <sz val="12"/>
        <color theme="1"/>
        <rFont val="Times New Roman"/>
        <family val="1"/>
        <charset val="204"/>
      </rPr>
      <t xml:space="preserve"> .</t>
    </r>
  </si>
  <si>
    <r>
      <t xml:space="preserve">Предвидени средства от ДБ 2013 г. : </t>
    </r>
    <r>
      <rPr>
        <b/>
        <sz val="12"/>
        <color theme="1"/>
        <rFont val="Times New Roman"/>
        <family val="1"/>
        <charset val="204"/>
      </rPr>
      <t>20 000 000 лв.</t>
    </r>
  </si>
  <si>
    <r>
      <t xml:space="preserve">Общо за разпределяне : </t>
    </r>
    <r>
      <rPr>
        <b/>
        <u/>
        <sz val="12"/>
        <color theme="1"/>
        <rFont val="Times New Roman"/>
        <family val="1"/>
        <charset val="204"/>
      </rPr>
      <t>21 559 357 , 07 лв.</t>
    </r>
  </si>
  <si>
    <r>
      <t xml:space="preserve">Проектът предвижда реализация на конкретни инфрастректурни мерки за ограничаване загубите на питейна вода и изграждане на инфраструктура за отвеждане и пречистване на отпадъчните води от зоната на с. Рудник и м. с. Черно Море. Целта е предотвратяване замърсяването на водите на Поддържан резерват "Атанасовско езеро". Двете населени места са обща агломерация с над 10 000 екв.жители . Община Бургас е включила ПСОВ- Рудник – Черно Море в капиталовият си списък за изграждане на инфраструктурни обекти с общински средства през 2013 г. с обща стойност </t>
    </r>
    <r>
      <rPr>
        <b/>
        <sz val="12"/>
        <color theme="1"/>
        <rFont val="Times New Roman"/>
        <family val="1"/>
        <charset val="204"/>
      </rPr>
      <t>над 6 млн. лева</t>
    </r>
    <r>
      <rPr>
        <sz val="12"/>
        <color theme="1"/>
        <rFont val="Times New Roman"/>
        <family val="1"/>
        <charset val="204"/>
      </rPr>
      <t xml:space="preserve"> . Стартирана и се провежда тръжна процедура за изборна изпълнител на строителните дейности по изграждане на ПСОВ и прилежащата линейна инфраструктура . </t>
    </r>
  </si>
  <si>
    <r>
      <t xml:space="preserve">Подписан е Договор № DIR-51011116-С008 от 16.03.2012г. между МОСВ и общините Пирдоп и Златица като партньори за проект: "Интегриран воден проект на гр. Пирдоп Изграждане на ПСОВ с извън площадкови съоръжения и мерки, доизграждане и реконструкция на канализационна мрежа с реконструкция на съпътстваща водопроводна мрежа" . Настоящия проект се явява допълнение към определеният вече обхват на интегрирания воден проект на двете населени места , обединени в обща агломерация с над 10 000 екв. жители . </t>
    </r>
    <r>
      <rPr>
        <b/>
        <sz val="12"/>
        <color theme="1"/>
        <rFont val="Times New Roman"/>
        <family val="1"/>
        <charset val="204"/>
      </rPr>
      <t xml:space="preserve">Част от трасето на довеждащия колектор преминава през частни земеделски имоти, за които отчуждителните процедури не са приключили, поради което няма подписан соговор. Обектът е включен в предложеното разпределение на ДБ - 2014г. със сума 936 867,43 лв. Провежда се процедура за избор на изпълнител по смисъла на ЗОП . </t>
    </r>
  </si>
  <si>
    <r>
      <rPr>
        <sz val="14"/>
        <color theme="1"/>
        <rFont val="Calibri"/>
        <family val="2"/>
        <charset val="204"/>
        <scheme val="minor"/>
      </rPr>
      <t>Приложение 2</t>
    </r>
    <r>
      <rPr>
        <sz val="9"/>
        <color theme="1"/>
        <rFont val="Calibri"/>
        <family val="2"/>
        <scheme val="minor"/>
      </rPr>
      <t xml:space="preserve"> </t>
    </r>
  </si>
  <si>
    <t>9361/07.03.2014</t>
  </si>
  <si>
    <t>Изплатено по договора през 2013г./2014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</si>
</sst>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Font="1"/>
    <xf numFmtId="4" fontId="4" fillId="0" borderId="0" xfId="0" applyNumberFormat="1" applyFont="1" applyAlignment="1">
      <alignment horizontal="right"/>
    </xf>
    <xf numFmtId="0" fontId="7" fillId="0" borderId="0" xfId="0" applyFont="1"/>
    <xf numFmtId="4" fontId="4" fillId="0" borderId="1" xfId="0" applyNumberFormat="1" applyFont="1" applyBorder="1"/>
    <xf numFmtId="0" fontId="8" fillId="0" borderId="1" xfId="0" applyFont="1" applyBorder="1"/>
    <xf numFmtId="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/>
    <xf numFmtId="4" fontId="4" fillId="0" borderId="5" xfId="0" applyNumberFormat="1" applyFont="1" applyBorder="1"/>
    <xf numFmtId="4" fontId="2" fillId="0" borderId="1" xfId="0" applyNumberFormat="1" applyFont="1" applyBorder="1"/>
    <xf numFmtId="0" fontId="5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1" xfId="0" applyFont="1" applyBorder="1"/>
    <xf numFmtId="0" fontId="2" fillId="0" borderId="1" xfId="0" applyFont="1" applyBorder="1"/>
    <xf numFmtId="0" fontId="16" fillId="0" borderId="1" xfId="0" applyFont="1" applyBorder="1"/>
    <xf numFmtId="0" fontId="16" fillId="0" borderId="0" xfId="0" applyFont="1"/>
    <xf numFmtId="4" fontId="16" fillId="0" borderId="1" xfId="0" applyNumberFormat="1" applyFont="1" applyBorder="1"/>
    <xf numFmtId="0" fontId="14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49" fontId="2" fillId="0" borderId="0" xfId="0" applyNumberFormat="1" applyFont="1"/>
    <xf numFmtId="49" fontId="10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/>
    <xf numFmtId="49" fontId="16" fillId="0" borderId="1" xfId="0" applyNumberFormat="1" applyFont="1" applyBorder="1"/>
    <xf numFmtId="49" fontId="0" fillId="0" borderId="1" xfId="0" applyNumberFormat="1" applyFont="1" applyBorder="1"/>
    <xf numFmtId="49" fontId="4" fillId="0" borderId="1" xfId="0" applyNumberFormat="1" applyFont="1" applyBorder="1"/>
    <xf numFmtId="0" fontId="19" fillId="0" borderId="0" xfId="0" applyFont="1" applyAlignment="1">
      <alignment horizontal="center" vertical="center" wrapText="1"/>
    </xf>
    <xf numFmtId="4" fontId="15" fillId="0" borderId="2" xfId="0" applyNumberFormat="1" applyFont="1" applyBorder="1" applyAlignment="1">
      <alignment horizontal="right" vertical="center" wrapText="1"/>
    </xf>
    <xf numFmtId="4" fontId="15" fillId="0" borderId="4" xfId="0" applyNumberFormat="1" applyFont="1" applyBorder="1" applyAlignment="1">
      <alignment horizontal="right" vertical="center"/>
    </xf>
    <xf numFmtId="49" fontId="16" fillId="0" borderId="4" xfId="0" applyNumberFormat="1" applyFont="1" applyBorder="1"/>
    <xf numFmtId="0" fontId="5" fillId="0" borderId="1" xfId="0" applyFont="1" applyBorder="1" applyAlignment="1">
      <alignment horizontal="justify" vertical="center" wrapText="1"/>
    </xf>
    <xf numFmtId="4" fontId="7" fillId="0" borderId="0" xfId="0" applyNumberFormat="1" applyFont="1" applyAlignment="1">
      <alignment horizontal="right"/>
    </xf>
    <xf numFmtId="4" fontId="17" fillId="0" borderId="1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justify" vertical="center"/>
    </xf>
    <xf numFmtId="4" fontId="24" fillId="2" borderId="1" xfId="0" applyNumberFormat="1" applyFont="1" applyFill="1" applyBorder="1" applyAlignment="1">
      <alignment horizontal="right" vertical="center"/>
    </xf>
    <xf numFmtId="4" fontId="24" fillId="0" borderId="1" xfId="0" applyNumberFormat="1" applyFont="1" applyBorder="1" applyAlignment="1">
      <alignment horizontal="right" vertical="center"/>
    </xf>
    <xf numFmtId="4" fontId="25" fillId="0" borderId="1" xfId="0" applyNumberFormat="1" applyFont="1" applyFill="1" applyBorder="1"/>
    <xf numFmtId="49" fontId="25" fillId="0" borderId="1" xfId="0" applyNumberFormat="1" applyFont="1" applyBorder="1"/>
    <xf numFmtId="4" fontId="26" fillId="0" borderId="1" xfId="0" applyNumberFormat="1" applyFont="1" applyFill="1" applyBorder="1"/>
    <xf numFmtId="4" fontId="25" fillId="0" borderId="1" xfId="0" applyNumberFormat="1" applyFont="1" applyBorder="1"/>
    <xf numFmtId="0" fontId="23" fillId="0" borderId="1" xfId="0" applyFont="1" applyBorder="1" applyAlignment="1">
      <alignment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>
      <alignment vertical="center" wrapText="1"/>
    </xf>
    <xf numFmtId="4" fontId="24" fillId="2" borderId="1" xfId="0" applyNumberFormat="1" applyFont="1" applyFill="1" applyBorder="1" applyAlignment="1">
      <alignment horizontal="right" vertical="center" wrapText="1"/>
    </xf>
    <xf numFmtId="49" fontId="25" fillId="0" borderId="1" xfId="0" applyNumberFormat="1" applyFont="1" applyBorder="1" applyAlignment="1">
      <alignment wrapText="1"/>
    </xf>
    <xf numFmtId="0" fontId="27" fillId="0" borderId="1" xfId="0" applyFont="1" applyBorder="1" applyAlignment="1">
      <alignment vertical="center" wrapText="1"/>
    </xf>
    <xf numFmtId="4" fontId="27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justify" vertical="center"/>
    </xf>
    <xf numFmtId="4" fontId="27" fillId="0" borderId="1" xfId="0" applyNumberFormat="1" applyFont="1" applyBorder="1" applyAlignment="1">
      <alignment horizontal="right" vertical="center"/>
    </xf>
    <xf numFmtId="4" fontId="25" fillId="0" borderId="1" xfId="0" applyNumberFormat="1" applyFont="1" applyBorder="1" applyAlignment="1">
      <alignment wrapText="1"/>
    </xf>
    <xf numFmtId="4" fontId="26" fillId="0" borderId="1" xfId="0" applyNumberFormat="1" applyFont="1" applyBorder="1"/>
    <xf numFmtId="0" fontId="24" fillId="0" borderId="1" xfId="0" applyFont="1" applyBorder="1" applyAlignment="1">
      <alignment vertic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25" fillId="0" borderId="1" xfId="0" applyNumberFormat="1" applyFont="1" applyBorder="1" applyAlignment="1">
      <alignment horizontal="right"/>
    </xf>
    <xf numFmtId="0" fontId="25" fillId="0" borderId="1" xfId="0" applyFont="1" applyBorder="1"/>
    <xf numFmtId="0" fontId="25" fillId="0" borderId="0" xfId="0" applyFont="1"/>
    <xf numFmtId="4" fontId="25" fillId="0" borderId="0" xfId="0" applyNumberFormat="1" applyFont="1" applyAlignment="1">
      <alignment horizontal="right"/>
    </xf>
    <xf numFmtId="49" fontId="25" fillId="0" borderId="0" xfId="0" applyNumberFormat="1" applyFont="1"/>
    <xf numFmtId="0" fontId="23" fillId="0" borderId="1" xfId="0" applyFont="1" applyBorder="1" applyAlignment="1">
      <alignment vertical="center" wrapText="1"/>
    </xf>
    <xf numFmtId="4" fontId="30" fillId="2" borderId="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0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70" zoomScaleNormal="70" workbookViewId="0">
      <pane ySplit="3" topLeftCell="A4" activePane="bottomLeft" state="frozen"/>
      <selection pane="bottomLeft" activeCell="P14" sqref="P14"/>
    </sheetView>
  </sheetViews>
  <sheetFormatPr defaultColWidth="8.85546875" defaultRowHeight="12.75" x14ac:dyDescent="0.2"/>
  <cols>
    <col min="1" max="1" width="30.7109375" style="1" customWidth="1"/>
    <col min="2" max="2" width="16.5703125" style="4" customWidth="1"/>
    <col min="3" max="3" width="54.7109375" style="5" customWidth="1"/>
    <col min="4" max="4" width="18.42578125" style="47" customWidth="1"/>
    <col min="5" max="5" width="18.5703125" style="2" customWidth="1"/>
    <col min="6" max="6" width="9.7109375" style="36" customWidth="1"/>
    <col min="7" max="7" width="19" style="1" customWidth="1"/>
    <col min="8" max="8" width="14.85546875" style="1" customWidth="1"/>
    <col min="9" max="9" width="15" style="1" customWidth="1"/>
    <col min="10" max="10" width="11.28515625" style="1" customWidth="1"/>
    <col min="11" max="11" width="15.42578125" style="1" customWidth="1"/>
    <col min="12" max="16384" width="8.85546875" style="1"/>
  </cols>
  <sheetData>
    <row r="1" spans="1:11" s="3" customFormat="1" ht="36" customHeight="1" x14ac:dyDescent="0.25">
      <c r="A1" s="86" t="s">
        <v>58</v>
      </c>
      <c r="B1" s="87"/>
      <c r="C1" s="87"/>
      <c r="D1" s="87"/>
      <c r="E1" s="87"/>
      <c r="F1" s="87"/>
      <c r="G1" s="87"/>
      <c r="H1" s="87"/>
      <c r="I1" s="87"/>
    </row>
    <row r="2" spans="1:11" ht="45" customHeight="1" x14ac:dyDescent="0.3">
      <c r="A2" s="21"/>
      <c r="B2" s="42" t="s">
        <v>41</v>
      </c>
      <c r="I2" s="88" t="s">
        <v>69</v>
      </c>
      <c r="J2" s="89"/>
    </row>
    <row r="3" spans="1:11" ht="51" x14ac:dyDescent="0.2">
      <c r="A3" s="22" t="s">
        <v>4</v>
      </c>
      <c r="B3" s="32" t="s">
        <v>5</v>
      </c>
      <c r="C3" s="23" t="s">
        <v>6</v>
      </c>
      <c r="D3" s="34" t="s">
        <v>42</v>
      </c>
      <c r="E3" s="34" t="s">
        <v>57</v>
      </c>
      <c r="F3" s="37" t="s">
        <v>1</v>
      </c>
      <c r="G3" s="10" t="s">
        <v>46</v>
      </c>
      <c r="H3" s="10" t="s">
        <v>71</v>
      </c>
      <c r="I3" s="10" t="s">
        <v>3</v>
      </c>
      <c r="J3" s="10" t="s">
        <v>2</v>
      </c>
      <c r="K3" s="54" t="s">
        <v>47</v>
      </c>
    </row>
    <row r="4" spans="1:11" x14ac:dyDescent="0.2">
      <c r="A4" s="24">
        <v>1</v>
      </c>
      <c r="B4" s="33">
        <v>2</v>
      </c>
      <c r="C4" s="25">
        <v>3</v>
      </c>
      <c r="D4" s="48"/>
      <c r="E4" s="16"/>
      <c r="F4" s="38"/>
      <c r="G4" s="17"/>
      <c r="H4" s="17"/>
      <c r="I4" s="17"/>
      <c r="J4" s="17"/>
      <c r="K4" s="17"/>
    </row>
    <row r="5" spans="1:11" s="19" customFormat="1" ht="15" x14ac:dyDescent="0.25">
      <c r="A5" s="30"/>
      <c r="B5" s="30"/>
      <c r="C5" s="31"/>
      <c r="D5" s="35"/>
      <c r="E5" s="7"/>
      <c r="F5" s="39"/>
      <c r="G5" s="18"/>
      <c r="H5" s="18"/>
      <c r="I5" s="18"/>
      <c r="J5" s="18"/>
      <c r="K5" s="18"/>
    </row>
    <row r="6" spans="1:11" s="19" customFormat="1" ht="15" x14ac:dyDescent="0.25">
      <c r="A6" s="30"/>
      <c r="B6" s="30"/>
      <c r="C6" s="31"/>
      <c r="D6" s="35"/>
      <c r="E6" s="7"/>
      <c r="F6" s="39"/>
      <c r="G6" s="18"/>
      <c r="H6" s="18"/>
      <c r="I6" s="18"/>
      <c r="J6" s="18"/>
      <c r="K6" s="18"/>
    </row>
    <row r="7" spans="1:11" s="19" customFormat="1" ht="15" x14ac:dyDescent="0.25">
      <c r="A7" s="9" t="s">
        <v>0</v>
      </c>
      <c r="B7" s="30">
        <f>B8+B9-B10</f>
        <v>1334634.0700000003</v>
      </c>
      <c r="C7" s="30"/>
      <c r="D7" s="30">
        <f>D8+D9-D10</f>
        <v>-1970365.0199999996</v>
      </c>
      <c r="E7" s="53">
        <f>E8+E9-E10</f>
        <v>-1911309.0199999996</v>
      </c>
      <c r="F7" s="39"/>
      <c r="G7" s="53">
        <f>G8+G9-G10</f>
        <v>-29359.64999999851</v>
      </c>
      <c r="H7" s="20"/>
      <c r="I7" s="20"/>
      <c r="J7" s="20"/>
      <c r="K7" s="20"/>
    </row>
    <row r="8" spans="1:11" s="3" customFormat="1" ht="28.5" x14ac:dyDescent="0.25">
      <c r="A8" s="30" t="s">
        <v>40</v>
      </c>
      <c r="B8" s="30">
        <v>1559357.07</v>
      </c>
      <c r="C8" s="35"/>
      <c r="D8" s="35">
        <v>1559357.07</v>
      </c>
      <c r="E8" s="35">
        <v>1559357.07</v>
      </c>
      <c r="F8" s="40"/>
      <c r="G8" s="35">
        <v>1559357.07</v>
      </c>
      <c r="H8" s="11"/>
      <c r="I8" s="11"/>
      <c r="J8" s="11"/>
      <c r="K8" s="11"/>
    </row>
    <row r="9" spans="1:11" s="19" customFormat="1" ht="15" x14ac:dyDescent="0.25">
      <c r="A9" s="9" t="s">
        <v>38</v>
      </c>
      <c r="B9" s="30">
        <v>20000000</v>
      </c>
      <c r="C9" s="35"/>
      <c r="D9" s="55">
        <v>20000000</v>
      </c>
      <c r="E9" s="20">
        <v>20000000</v>
      </c>
      <c r="F9" s="39"/>
      <c r="G9" s="20">
        <v>20000000</v>
      </c>
      <c r="H9" s="20"/>
      <c r="I9" s="20"/>
      <c r="J9" s="20"/>
      <c r="K9" s="20"/>
    </row>
    <row r="10" spans="1:11" s="19" customFormat="1" ht="28.5" x14ac:dyDescent="0.25">
      <c r="A10" s="29" t="s">
        <v>39</v>
      </c>
      <c r="B10" s="30">
        <f>SUM(B11:B39)</f>
        <v>20224723</v>
      </c>
      <c r="C10" s="44"/>
      <c r="D10" s="53">
        <f>SUM(D11:D39)</f>
        <v>23529722.09</v>
      </c>
      <c r="E10" s="53">
        <f>SUM(E11:E39)-1500000</f>
        <v>23470666.09</v>
      </c>
      <c r="F10" s="45"/>
      <c r="G10" s="53">
        <f>SUM(G11:G39)</f>
        <v>21588716.719999999</v>
      </c>
      <c r="H10" s="30">
        <f>SUM(H11:H39)</f>
        <v>5924893.8899999997</v>
      </c>
      <c r="I10" s="30">
        <f>SUM(I11:I39)</f>
        <v>14765177.169999998</v>
      </c>
      <c r="J10" s="30">
        <f>SUM(J12:J39)</f>
        <v>0</v>
      </c>
      <c r="K10" s="20"/>
    </row>
    <row r="11" spans="1:11" s="19" customFormat="1" ht="86.25" customHeight="1" x14ac:dyDescent="0.25">
      <c r="A11" s="29"/>
      <c r="B11" s="43"/>
      <c r="C11" s="46" t="s">
        <v>45</v>
      </c>
      <c r="D11" s="8">
        <v>3304999.09</v>
      </c>
      <c r="E11" s="8">
        <v>3304999.09</v>
      </c>
      <c r="F11" s="51" t="s">
        <v>44</v>
      </c>
      <c r="G11" s="52">
        <v>3304999.09</v>
      </c>
      <c r="H11" s="52">
        <v>3304999.09</v>
      </c>
      <c r="I11" s="13">
        <f>G11-H11</f>
        <v>0</v>
      </c>
      <c r="J11" s="30"/>
      <c r="K11" s="50" t="s">
        <v>43</v>
      </c>
    </row>
    <row r="12" spans="1:11" s="2" customFormat="1" x14ac:dyDescent="0.2">
      <c r="A12" s="26" t="s">
        <v>7</v>
      </c>
      <c r="B12" s="27"/>
      <c r="C12" s="14"/>
      <c r="D12" s="49"/>
      <c r="E12" s="15"/>
      <c r="F12" s="15"/>
      <c r="G12" s="15"/>
      <c r="H12" s="15"/>
      <c r="I12" s="12"/>
      <c r="J12" s="6"/>
      <c r="K12" s="6"/>
    </row>
    <row r="13" spans="1:11" s="2" customFormat="1" x14ac:dyDescent="0.2">
      <c r="A13" s="26" t="s">
        <v>8</v>
      </c>
      <c r="B13" s="27"/>
      <c r="C13" s="28"/>
      <c r="D13" s="27"/>
      <c r="E13" s="6"/>
      <c r="F13" s="41"/>
      <c r="G13" s="6"/>
      <c r="H13" s="6"/>
      <c r="I13" s="6"/>
      <c r="J13" s="6"/>
      <c r="K13" s="6"/>
    </row>
    <row r="14" spans="1:11" ht="276" customHeight="1" x14ac:dyDescent="0.25">
      <c r="A14" s="56" t="s">
        <v>9</v>
      </c>
      <c r="B14" s="57">
        <v>3500000</v>
      </c>
      <c r="C14" s="56" t="s">
        <v>67</v>
      </c>
      <c r="D14" s="58">
        <v>3500000</v>
      </c>
      <c r="E14" s="59">
        <v>6120578</v>
      </c>
      <c r="F14" s="60"/>
      <c r="G14" s="61">
        <v>6120578</v>
      </c>
      <c r="H14" s="62"/>
      <c r="I14" s="62">
        <f>G14-H14</f>
        <v>6120578</v>
      </c>
      <c r="J14" s="62"/>
      <c r="K14" s="13"/>
    </row>
    <row r="15" spans="1:11" s="2" customFormat="1" ht="18.600000000000001" customHeight="1" x14ac:dyDescent="0.25">
      <c r="A15" s="63" t="s">
        <v>10</v>
      </c>
      <c r="B15" s="64"/>
      <c r="C15" s="65"/>
      <c r="D15" s="64"/>
      <c r="E15" s="62"/>
      <c r="F15" s="60"/>
      <c r="G15" s="62"/>
      <c r="H15" s="62"/>
      <c r="I15" s="62"/>
      <c r="J15" s="62"/>
      <c r="K15" s="6"/>
    </row>
    <row r="16" spans="1:11" s="2" customFormat="1" ht="18" customHeight="1" x14ac:dyDescent="0.25">
      <c r="A16" s="63" t="s">
        <v>11</v>
      </c>
      <c r="B16" s="64"/>
      <c r="C16" s="65"/>
      <c r="D16" s="64"/>
      <c r="E16" s="62"/>
      <c r="F16" s="60"/>
      <c r="G16" s="62"/>
      <c r="H16" s="62"/>
      <c r="I16" s="62"/>
      <c r="J16" s="62"/>
      <c r="K16" s="6"/>
    </row>
    <row r="17" spans="1:11" ht="135.75" customHeight="1" x14ac:dyDescent="0.25">
      <c r="A17" s="66" t="s">
        <v>12</v>
      </c>
      <c r="B17" s="67">
        <v>1080000</v>
      </c>
      <c r="C17" s="65" t="s">
        <v>36</v>
      </c>
      <c r="D17" s="64">
        <v>1080000</v>
      </c>
      <c r="E17" s="62">
        <v>576293</v>
      </c>
      <c r="F17" s="68" t="s">
        <v>54</v>
      </c>
      <c r="G17" s="62">
        <v>289104.59999999998</v>
      </c>
      <c r="H17" s="62">
        <v>0</v>
      </c>
      <c r="I17" s="62">
        <f>G17-H17</f>
        <v>289104.59999999998</v>
      </c>
      <c r="J17" s="62"/>
      <c r="K17" s="13">
        <v>790895</v>
      </c>
    </row>
    <row r="18" spans="1:11" ht="208.5" customHeight="1" x14ac:dyDescent="0.25">
      <c r="A18" s="66" t="s">
        <v>13</v>
      </c>
      <c r="B18" s="57">
        <v>1260000</v>
      </c>
      <c r="C18" s="66" t="s">
        <v>14</v>
      </c>
      <c r="D18" s="64">
        <v>1260000</v>
      </c>
      <c r="E18" s="62">
        <v>584073</v>
      </c>
      <c r="F18" s="68" t="s">
        <v>53</v>
      </c>
      <c r="G18" s="62">
        <v>552867.67000000004</v>
      </c>
      <c r="H18" s="62">
        <v>0</v>
      </c>
      <c r="I18" s="62">
        <f>G18-H18</f>
        <v>552867.67000000004</v>
      </c>
      <c r="J18" s="62"/>
      <c r="K18" s="13">
        <v>738337</v>
      </c>
    </row>
    <row r="19" spans="1:11" s="2" customFormat="1" ht="15.75" x14ac:dyDescent="0.25">
      <c r="A19" s="63" t="s">
        <v>15</v>
      </c>
      <c r="B19" s="64"/>
      <c r="C19" s="65"/>
      <c r="D19" s="64"/>
      <c r="E19" s="62"/>
      <c r="F19" s="60"/>
      <c r="G19" s="62"/>
      <c r="H19" s="62"/>
      <c r="I19" s="62"/>
      <c r="J19" s="62"/>
      <c r="K19" s="6"/>
    </row>
    <row r="20" spans="1:11" s="2" customFormat="1" ht="15.75" x14ac:dyDescent="0.25">
      <c r="A20" s="63" t="s">
        <v>16</v>
      </c>
      <c r="B20" s="58"/>
      <c r="C20" s="65"/>
      <c r="D20" s="64"/>
      <c r="E20" s="62"/>
      <c r="F20" s="60"/>
      <c r="G20" s="62"/>
      <c r="H20" s="62"/>
      <c r="I20" s="62"/>
      <c r="J20" s="62"/>
      <c r="K20" s="6"/>
    </row>
    <row r="21" spans="1:11" ht="180" customHeight="1" x14ac:dyDescent="0.25">
      <c r="A21" s="66" t="s">
        <v>17</v>
      </c>
      <c r="B21" s="57">
        <v>998019</v>
      </c>
      <c r="C21" s="69" t="s">
        <v>56</v>
      </c>
      <c r="D21" s="70">
        <v>998019</v>
      </c>
      <c r="E21" s="62">
        <v>998019</v>
      </c>
      <c r="F21" s="68" t="s">
        <v>52</v>
      </c>
      <c r="G21" s="62">
        <v>998019</v>
      </c>
      <c r="H21" s="62">
        <v>0</v>
      </c>
      <c r="I21" s="62">
        <f>G21-H21</f>
        <v>998019</v>
      </c>
      <c r="J21" s="62"/>
      <c r="K21" s="13">
        <v>0</v>
      </c>
    </row>
    <row r="22" spans="1:11" s="2" customFormat="1" ht="15.75" x14ac:dyDescent="0.25">
      <c r="A22" s="63" t="s">
        <v>37</v>
      </c>
      <c r="B22" s="58"/>
      <c r="C22" s="65"/>
      <c r="D22" s="64"/>
      <c r="E22" s="62"/>
      <c r="F22" s="60"/>
      <c r="G22" s="62"/>
      <c r="H22" s="62"/>
      <c r="I22" s="62"/>
      <c r="J22" s="62"/>
      <c r="K22" s="6"/>
    </row>
    <row r="23" spans="1:11" s="2" customFormat="1" ht="15.75" x14ac:dyDescent="0.25">
      <c r="A23" s="63" t="s">
        <v>18</v>
      </c>
      <c r="B23" s="58"/>
      <c r="C23" s="65"/>
      <c r="D23" s="64"/>
      <c r="E23" s="62"/>
      <c r="F23" s="60"/>
      <c r="G23" s="62"/>
      <c r="H23" s="62"/>
      <c r="I23" s="62"/>
      <c r="J23" s="62"/>
      <c r="K23" s="6"/>
    </row>
    <row r="24" spans="1:11" ht="409.6" customHeight="1" x14ac:dyDescent="0.25">
      <c r="A24" s="66" t="s">
        <v>19</v>
      </c>
      <c r="B24" s="57">
        <v>2134717</v>
      </c>
      <c r="C24" s="71" t="s">
        <v>55</v>
      </c>
      <c r="D24" s="72">
        <v>2134717</v>
      </c>
      <c r="E24" s="62">
        <v>2134717</v>
      </c>
      <c r="F24" s="68" t="s">
        <v>51</v>
      </c>
      <c r="G24" s="62">
        <v>2134717</v>
      </c>
      <c r="H24" s="62">
        <v>0</v>
      </c>
      <c r="I24" s="62">
        <f>G24-H24</f>
        <v>2134717</v>
      </c>
      <c r="J24" s="62"/>
      <c r="K24" s="13">
        <v>0</v>
      </c>
    </row>
    <row r="25" spans="1:11" ht="15.75" x14ac:dyDescent="0.25">
      <c r="A25" s="63" t="s">
        <v>20</v>
      </c>
      <c r="B25" s="58"/>
      <c r="C25" s="65"/>
      <c r="D25" s="64"/>
      <c r="E25" s="62"/>
      <c r="F25" s="60"/>
      <c r="G25" s="62"/>
      <c r="H25" s="62"/>
      <c r="I25" s="62"/>
      <c r="J25" s="62"/>
      <c r="K25" s="13"/>
    </row>
    <row r="26" spans="1:11" ht="323.25" customHeight="1" x14ac:dyDescent="0.25">
      <c r="A26" s="66" t="s">
        <v>21</v>
      </c>
      <c r="B26" s="57">
        <v>2800000</v>
      </c>
      <c r="C26" s="71" t="s">
        <v>59</v>
      </c>
      <c r="D26" s="72">
        <v>2800000</v>
      </c>
      <c r="E26" s="73">
        <v>2800000</v>
      </c>
      <c r="F26" s="68" t="s">
        <v>50</v>
      </c>
      <c r="G26" s="62">
        <v>2211268.5</v>
      </c>
      <c r="H26" s="62">
        <v>1769014.8</v>
      </c>
      <c r="I26" s="62">
        <f>G26-H26</f>
        <v>442253.69999999995</v>
      </c>
      <c r="J26" s="62"/>
      <c r="K26" s="13">
        <v>588732</v>
      </c>
    </row>
    <row r="27" spans="1:11" s="2" customFormat="1" ht="15.75" x14ac:dyDescent="0.25">
      <c r="A27" s="63" t="s">
        <v>22</v>
      </c>
      <c r="B27" s="67"/>
      <c r="C27" s="65"/>
      <c r="D27" s="64"/>
      <c r="E27" s="62"/>
      <c r="F27" s="60"/>
      <c r="G27" s="62"/>
      <c r="H27" s="62"/>
      <c r="I27" s="62"/>
      <c r="J27" s="62"/>
      <c r="K27" s="6"/>
    </row>
    <row r="28" spans="1:11" s="2" customFormat="1" ht="15.75" x14ac:dyDescent="0.25">
      <c r="A28" s="63" t="s">
        <v>23</v>
      </c>
      <c r="B28" s="67"/>
      <c r="C28" s="65"/>
      <c r="D28" s="64"/>
      <c r="E28" s="62"/>
      <c r="F28" s="60"/>
      <c r="G28" s="62"/>
      <c r="H28" s="62"/>
      <c r="I28" s="62"/>
      <c r="J28" s="62"/>
      <c r="K28" s="6"/>
    </row>
    <row r="29" spans="1:11" ht="327.75" customHeight="1" x14ac:dyDescent="0.25">
      <c r="A29" s="66" t="s">
        <v>24</v>
      </c>
      <c r="B29" s="57">
        <v>1664611</v>
      </c>
      <c r="C29" s="65" t="s">
        <v>60</v>
      </c>
      <c r="D29" s="64">
        <v>1664611</v>
      </c>
      <c r="E29" s="62">
        <v>1664611</v>
      </c>
      <c r="F29" s="68" t="s">
        <v>70</v>
      </c>
      <c r="G29" s="62">
        <v>1514917.2</v>
      </c>
      <c r="H29" s="62">
        <v>0</v>
      </c>
      <c r="I29" s="62">
        <f>G29-H29</f>
        <v>1514917.2</v>
      </c>
      <c r="J29" s="62"/>
      <c r="K29" s="13">
        <v>0</v>
      </c>
    </row>
    <row r="30" spans="1:11" ht="108.6" customHeight="1" x14ac:dyDescent="0.25">
      <c r="A30" s="66" t="s">
        <v>26</v>
      </c>
      <c r="B30" s="57">
        <v>1723776</v>
      </c>
      <c r="C30" s="65" t="s">
        <v>25</v>
      </c>
      <c r="D30" s="64">
        <v>1723776</v>
      </c>
      <c r="E30" s="62">
        <v>1723776</v>
      </c>
      <c r="F30" s="68" t="s">
        <v>48</v>
      </c>
      <c r="G30" s="62">
        <v>898645.66</v>
      </c>
      <c r="H30" s="62">
        <v>0</v>
      </c>
      <c r="I30" s="62">
        <v>0</v>
      </c>
      <c r="J30" s="62"/>
      <c r="K30" s="13">
        <v>825130</v>
      </c>
    </row>
    <row r="31" spans="1:11" s="2" customFormat="1" ht="15.75" customHeight="1" x14ac:dyDescent="0.25">
      <c r="A31" s="63" t="s">
        <v>27</v>
      </c>
      <c r="B31" s="67"/>
      <c r="C31" s="75"/>
      <c r="D31" s="58"/>
      <c r="E31" s="62"/>
      <c r="F31" s="60"/>
      <c r="G31" s="62"/>
      <c r="H31" s="62"/>
      <c r="I31" s="62"/>
      <c r="J31" s="62"/>
      <c r="K31" s="6"/>
    </row>
    <row r="32" spans="1:11" ht="307.5" customHeight="1" x14ac:dyDescent="0.25">
      <c r="A32" s="66" t="s">
        <v>28</v>
      </c>
      <c r="B32" s="67">
        <v>2500000</v>
      </c>
      <c r="C32" s="65" t="s">
        <v>68</v>
      </c>
      <c r="D32" s="64">
        <v>2500000</v>
      </c>
      <c r="E32" s="62">
        <v>2500000</v>
      </c>
      <c r="F32" s="60"/>
      <c r="G32" s="74">
        <v>2500000</v>
      </c>
      <c r="H32" s="62"/>
      <c r="I32" s="62">
        <f>G32-H32</f>
        <v>2500000</v>
      </c>
      <c r="J32" s="62"/>
      <c r="K32" s="13"/>
    </row>
    <row r="33" spans="1:11" s="2" customFormat="1" ht="15.75" x14ac:dyDescent="0.25">
      <c r="A33" s="63" t="s">
        <v>29</v>
      </c>
      <c r="B33" s="67"/>
      <c r="C33" s="65"/>
      <c r="D33" s="64"/>
      <c r="E33" s="62"/>
      <c r="F33" s="60"/>
      <c r="G33" s="62"/>
      <c r="H33" s="62"/>
      <c r="I33" s="62"/>
      <c r="J33" s="62"/>
      <c r="K33" s="6"/>
    </row>
    <row r="34" spans="1:11" s="2" customFormat="1" ht="15.75" x14ac:dyDescent="0.25">
      <c r="A34" s="63" t="s">
        <v>30</v>
      </c>
      <c r="B34" s="67"/>
      <c r="C34" s="65"/>
      <c r="D34" s="64"/>
      <c r="E34" s="62"/>
      <c r="F34" s="60"/>
      <c r="G34" s="62"/>
      <c r="H34" s="62"/>
      <c r="I34" s="62"/>
      <c r="J34" s="62"/>
      <c r="K34" s="6"/>
    </row>
    <row r="35" spans="1:11" ht="201.75" customHeight="1" x14ac:dyDescent="0.25">
      <c r="A35" s="66" t="s">
        <v>31</v>
      </c>
      <c r="B35" s="67">
        <v>1063600</v>
      </c>
      <c r="C35" s="76" t="s">
        <v>61</v>
      </c>
      <c r="D35" s="70">
        <v>1063600</v>
      </c>
      <c r="E35" s="62">
        <v>1063600</v>
      </c>
      <c r="F35" s="68" t="s">
        <v>49</v>
      </c>
      <c r="G35" s="62">
        <v>1063600</v>
      </c>
      <c r="H35" s="62">
        <v>850880</v>
      </c>
      <c r="I35" s="62">
        <f>G35-H35</f>
        <v>212720</v>
      </c>
      <c r="J35" s="62"/>
      <c r="K35" s="13">
        <v>0</v>
      </c>
    </row>
    <row r="36" spans="1:11" s="2" customFormat="1" ht="15.75" x14ac:dyDescent="0.25">
      <c r="A36" s="63" t="s">
        <v>32</v>
      </c>
      <c r="B36" s="67"/>
      <c r="C36" s="65"/>
      <c r="D36" s="64"/>
      <c r="E36" s="62"/>
      <c r="F36" s="60"/>
      <c r="G36" s="62"/>
      <c r="H36" s="62"/>
      <c r="I36" s="62"/>
      <c r="J36" s="62"/>
      <c r="K36" s="6"/>
    </row>
    <row r="37" spans="1:11" s="2" customFormat="1" ht="15.75" x14ac:dyDescent="0.25">
      <c r="A37" s="63" t="s">
        <v>33</v>
      </c>
      <c r="B37" s="67"/>
      <c r="C37" s="65"/>
      <c r="D37" s="64"/>
      <c r="E37" s="62"/>
      <c r="F37" s="60"/>
      <c r="G37" s="62"/>
      <c r="H37" s="62"/>
      <c r="I37" s="62"/>
      <c r="J37" s="62"/>
      <c r="K37" s="6"/>
    </row>
    <row r="38" spans="1:11" ht="194.25" customHeight="1" x14ac:dyDescent="0.25">
      <c r="A38" s="66" t="s">
        <v>34</v>
      </c>
      <c r="B38" s="67">
        <v>1500000</v>
      </c>
      <c r="C38" s="65" t="s">
        <v>62</v>
      </c>
      <c r="D38" s="64">
        <v>1500000</v>
      </c>
      <c r="E38" s="62">
        <v>1500000</v>
      </c>
      <c r="F38" s="60"/>
      <c r="G38" s="62">
        <v>0</v>
      </c>
      <c r="H38" s="62">
        <v>0</v>
      </c>
      <c r="I38" s="62">
        <f>G38-H38</f>
        <v>0</v>
      </c>
      <c r="J38" s="62"/>
      <c r="K38" s="13">
        <v>1500000</v>
      </c>
    </row>
    <row r="39" spans="1:11" ht="15.75" x14ac:dyDescent="0.25">
      <c r="A39" s="66"/>
      <c r="B39" s="67"/>
      <c r="C39" s="65"/>
      <c r="D39" s="64"/>
      <c r="E39" s="62"/>
      <c r="F39" s="60"/>
      <c r="G39" s="62"/>
      <c r="H39" s="62"/>
      <c r="I39" s="62"/>
      <c r="J39" s="62"/>
      <c r="K39" s="13"/>
    </row>
    <row r="40" spans="1:11" ht="15.75" x14ac:dyDescent="0.25">
      <c r="A40" s="66"/>
      <c r="B40" s="67"/>
      <c r="C40" s="77"/>
      <c r="D40" s="78"/>
      <c r="E40" s="62"/>
      <c r="F40" s="60"/>
      <c r="G40" s="62"/>
      <c r="H40" s="62"/>
      <c r="I40" s="62"/>
      <c r="J40" s="62"/>
      <c r="K40" s="13"/>
    </row>
    <row r="41" spans="1:11" ht="15.75" x14ac:dyDescent="0.25">
      <c r="A41" s="66"/>
      <c r="B41" s="67"/>
      <c r="C41" s="77"/>
      <c r="D41" s="78"/>
      <c r="E41" s="62"/>
      <c r="F41" s="60"/>
      <c r="G41" s="62"/>
      <c r="H41" s="62"/>
      <c r="I41" s="62"/>
      <c r="J41" s="62"/>
      <c r="K41" s="13"/>
    </row>
    <row r="42" spans="1:11" ht="15.75" x14ac:dyDescent="0.25">
      <c r="A42" s="66"/>
      <c r="B42" s="67"/>
      <c r="C42" s="65"/>
      <c r="D42" s="64"/>
      <c r="E42" s="62"/>
      <c r="F42" s="60"/>
      <c r="G42" s="62"/>
      <c r="H42" s="62"/>
      <c r="I42" s="62"/>
      <c r="J42" s="62"/>
      <c r="K42" s="13"/>
    </row>
    <row r="43" spans="1:11" ht="10.9" customHeight="1" x14ac:dyDescent="0.25">
      <c r="A43" s="66"/>
      <c r="B43" s="67"/>
      <c r="C43" s="65"/>
      <c r="D43" s="64"/>
      <c r="E43" s="62"/>
      <c r="F43" s="60"/>
      <c r="G43" s="62"/>
      <c r="H43" s="62"/>
      <c r="I43" s="62"/>
      <c r="J43" s="62"/>
      <c r="K43" s="13"/>
    </row>
    <row r="44" spans="1:11" ht="15.75" x14ac:dyDescent="0.25">
      <c r="A44" s="84" t="s">
        <v>63</v>
      </c>
      <c r="B44" s="85" t="s">
        <v>35</v>
      </c>
      <c r="C44" s="66" t="s">
        <v>64</v>
      </c>
      <c r="D44" s="64"/>
      <c r="E44" s="62"/>
      <c r="F44" s="60"/>
      <c r="G44" s="62"/>
      <c r="H44" s="62"/>
      <c r="I44" s="62"/>
      <c r="J44" s="62"/>
      <c r="K44" s="13"/>
    </row>
    <row r="45" spans="1:11" ht="15.75" x14ac:dyDescent="0.25">
      <c r="A45" s="84"/>
      <c r="B45" s="85"/>
      <c r="C45" s="66" t="s">
        <v>65</v>
      </c>
      <c r="D45" s="64"/>
      <c r="E45" s="62"/>
      <c r="F45" s="60"/>
      <c r="G45" s="62"/>
      <c r="H45" s="62"/>
      <c r="I45" s="62"/>
      <c r="J45" s="62"/>
      <c r="K45" s="13"/>
    </row>
    <row r="46" spans="1:11" ht="15.75" x14ac:dyDescent="0.25">
      <c r="A46" s="84"/>
      <c r="B46" s="85"/>
      <c r="C46" s="66" t="s">
        <v>66</v>
      </c>
      <c r="D46" s="64"/>
      <c r="E46" s="62"/>
      <c r="F46" s="60"/>
      <c r="G46" s="62"/>
      <c r="H46" s="62"/>
      <c r="I46" s="62"/>
      <c r="J46" s="62"/>
      <c r="K46" s="13">
        <f>SUM(K12:K45)</f>
        <v>4443094</v>
      </c>
    </row>
    <row r="47" spans="1:11" ht="15.75" x14ac:dyDescent="0.25">
      <c r="A47" s="75"/>
      <c r="B47" s="79"/>
      <c r="C47" s="80"/>
      <c r="D47" s="79"/>
      <c r="E47" s="62"/>
      <c r="F47" s="60"/>
      <c r="G47" s="62"/>
      <c r="H47" s="62"/>
      <c r="I47" s="62"/>
      <c r="J47" s="62"/>
      <c r="K47" s="13"/>
    </row>
    <row r="48" spans="1:11" ht="15.75" x14ac:dyDescent="0.25">
      <c r="A48" s="81"/>
      <c r="B48" s="82"/>
      <c r="C48" s="81"/>
      <c r="D48" s="82"/>
      <c r="E48" s="81"/>
      <c r="F48" s="83"/>
      <c r="G48" s="81"/>
      <c r="H48" s="81"/>
      <c r="I48" s="81"/>
      <c r="J48" s="81"/>
    </row>
  </sheetData>
  <mergeCells count="4">
    <mergeCell ref="A44:A46"/>
    <mergeCell ref="B44:B46"/>
    <mergeCell ref="A1:I1"/>
    <mergeCell ref="I2:J2"/>
  </mergeCells>
  <pageMargins left="0.70866141732283472" right="0.70866141732283472" top="0.41" bottom="0.33" header="0.31496062992125984" footer="0.16"/>
  <pageSetup paperSize="9" scale="54" orientation="landscape" r:id="rId1"/>
  <rowBreaks count="2" manualBreakCount="2">
    <brk id="18" max="9" man="1"/>
    <brk id="26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ЗДБРБ-2013</vt:lpstr>
      <vt:lpstr>'ЗДБРБ-2013'!Област_печат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2014-03-07T11:48:38Z</dcterms:modified>
</cp:coreProperties>
</file>